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alifWSC" sheetId="1" r:id="rId1"/>
    <sheet name="detalii" sheetId="2" state="hidden" r:id="rId2"/>
  </sheets>
  <definedNames/>
  <calcPr fullCalcOnLoad="1"/>
</workbook>
</file>

<file path=xl/sharedStrings.xml><?xml version="1.0" encoding="utf-8"?>
<sst xmlns="http://schemas.openxmlformats.org/spreadsheetml/2006/main" count="310" uniqueCount="77">
  <si>
    <t>LOC</t>
  </si>
  <si>
    <t>JUCATOR</t>
  </si>
  <si>
    <t>Mihai Pantis</t>
  </si>
  <si>
    <t>Ovidiu Tamas</t>
  </si>
  <si>
    <t>Dan-Laurentiu Sandu</t>
  </si>
  <si>
    <t>Catalin-Eugen Caba</t>
  </si>
  <si>
    <t>Septimiu Crivei</t>
  </si>
  <si>
    <t>Iuliu Fabian</t>
  </si>
  <si>
    <t>CLUB</t>
  </si>
  <si>
    <t>Universitatea CLUJ</t>
  </si>
  <si>
    <t>Locomotiva BUCURESTI</t>
  </si>
  <si>
    <t>Detalii:</t>
  </si>
  <si>
    <t>Calificari pentru Campionatul Mondial de Scrabble in limba engleza 2013</t>
  </si>
  <si>
    <t>14–4</t>
  </si>
  <si>
    <t>11½–6½</t>
  </si>
  <si>
    <t>11–7</t>
  </si>
  <si>
    <t>6–12</t>
  </si>
  <si>
    <t>2–16</t>
  </si>
  <si>
    <t>−2</t>
  </si>
  <si>
    <t>−445</t>
  </si>
  <si>
    <t>−2483</t>
  </si>
  <si>
    <t>http://www.scrabblero.ro/rating/turneelibere/cm13/html/index.html</t>
  </si>
  <si>
    <t>Etapa I:</t>
  </si>
  <si>
    <t>5–3</t>
  </si>
  <si>
    <t>pantis</t>
  </si>
  <si>
    <t>tamas</t>
  </si>
  <si>
    <t>crivei</t>
  </si>
  <si>
    <t>caba</t>
  </si>
  <si>
    <t>sandu</t>
  </si>
  <si>
    <t>fabian</t>
  </si>
  <si>
    <t>Tur 1</t>
  </si>
  <si>
    <t>Cald</t>
  </si>
  <si>
    <t>Tur 2</t>
  </si>
  <si>
    <t>dif</t>
  </si>
  <si>
    <t>scor1</t>
  </si>
  <si>
    <t>scor2</t>
  </si>
  <si>
    <t>Jucator1</t>
  </si>
  <si>
    <t>Jucator2</t>
  </si>
  <si>
    <t>Turul</t>
  </si>
  <si>
    <t>loc</t>
  </si>
  <si>
    <t>loc(Cald)</t>
  </si>
  <si>
    <t>Tot-Dif</t>
  </si>
  <si>
    <t>Tot-Cald</t>
  </si>
  <si>
    <t>LOC-tot</t>
  </si>
  <si>
    <t>LOC-tot(Cald)</t>
  </si>
  <si>
    <t>Tur 3</t>
  </si>
  <si>
    <t>Tur 4</t>
  </si>
  <si>
    <t>Tur 5</t>
  </si>
  <si>
    <t>Tur 6</t>
  </si>
  <si>
    <t>victorie</t>
  </si>
  <si>
    <t>Tur 7</t>
  </si>
  <si>
    <t>Tur 8</t>
  </si>
  <si>
    <t>Tur 9</t>
  </si>
  <si>
    <t>Tur 10</t>
  </si>
  <si>
    <t>Tur 11</t>
  </si>
  <si>
    <t>Tot-Victorii</t>
  </si>
  <si>
    <t>Tur 12</t>
  </si>
  <si>
    <t>Tur 13</t>
  </si>
  <si>
    <t>Tur 14</t>
  </si>
  <si>
    <t>Tur 15</t>
  </si>
  <si>
    <t>Tur 16</t>
  </si>
  <si>
    <t>Tur 17</t>
  </si>
  <si>
    <t>Tur 18</t>
  </si>
  <si>
    <t>3–5</t>
  </si>
  <si>
    <t>Fin. 1</t>
  </si>
  <si>
    <t>Fin. 2</t>
  </si>
  <si>
    <t>Fin. 3</t>
  </si>
  <si>
    <t>Fin. 4</t>
  </si>
  <si>
    <t>Fin. 5</t>
  </si>
  <si>
    <t>Fin. 6</t>
  </si>
  <si>
    <t>Fin. 7</t>
  </si>
  <si>
    <t>Fin. 8</t>
  </si>
  <si>
    <t>calificat pentru CM 2013</t>
  </si>
  <si>
    <t>Finala (5 victorii)</t>
  </si>
  <si>
    <t>corectii</t>
  </si>
  <si>
    <t>Victorii-Înfrîngeri</t>
  </si>
  <si>
    <t>Diferenta punctaj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</si>
</sst>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52" applyAlignment="1">
      <alignment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8" fillId="0" borderId="0" xfId="0" applyFont="1" applyAlignment="1">
      <alignment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20" borderId="12" xfId="0" applyFont="1" applyFill="1" applyBorder="1" applyAlignment="1">
      <alignment horizontal="center"/>
    </xf>
    <xf numFmtId="177" fontId="0" fillId="20" borderId="13" xfId="0" applyNumberFormat="1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1" fillId="20" borderId="10" xfId="0" applyFont="1" applyFill="1" applyBorder="1" applyAlignment="1">
      <alignment/>
    </xf>
    <xf numFmtId="177" fontId="0" fillId="20" borderId="0" xfId="0" applyNumberFormat="1" applyFill="1" applyAlignment="1">
      <alignment/>
    </xf>
    <xf numFmtId="0" fontId="0" fillId="20" borderId="11" xfId="0" applyFill="1" applyBorder="1" applyAlignment="1">
      <alignment/>
    </xf>
    <xf numFmtId="0" fontId="0" fillId="20" borderId="0" xfId="0" applyFill="1" applyAlignment="1">
      <alignment/>
    </xf>
    <xf numFmtId="0" fontId="1" fillId="4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2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0" fillId="0" borderId="11" xfId="0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m13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8515625" style="1" customWidth="1"/>
    <col min="2" max="2" width="21.7109375" style="0" customWidth="1"/>
    <col min="3" max="3" width="21.7109375" style="1" customWidth="1"/>
    <col min="4" max="4" width="14.8515625" style="1" customWidth="1"/>
    <col min="5" max="5" width="12.00390625" style="1" customWidth="1"/>
    <col min="6" max="6" width="11.140625" style="0" customWidth="1"/>
  </cols>
  <sheetData>
    <row r="1" ht="21">
      <c r="A1" s="5" t="s">
        <v>12</v>
      </c>
    </row>
    <row r="3" spans="1:3" ht="15" customHeight="1">
      <c r="A3" s="13" t="s">
        <v>22</v>
      </c>
      <c r="B3" s="14"/>
      <c r="C3" s="15"/>
    </row>
    <row r="4" spans="1:6" ht="48.75" customHeight="1">
      <c r="A4" s="2" t="s">
        <v>0</v>
      </c>
      <c r="B4" s="2" t="s">
        <v>1</v>
      </c>
      <c r="C4" s="2" t="s">
        <v>8</v>
      </c>
      <c r="D4" s="3" t="s">
        <v>75</v>
      </c>
      <c r="E4" s="3" t="s">
        <v>76</v>
      </c>
      <c r="F4" s="3"/>
    </row>
    <row r="5" spans="1:6" ht="15">
      <c r="A5" s="1">
        <v>1</v>
      </c>
      <c r="B5" t="s">
        <v>2</v>
      </c>
      <c r="C5" s="1" t="s">
        <v>9</v>
      </c>
      <c r="D5" s="6" t="s">
        <v>13</v>
      </c>
      <c r="E5" s="16">
        <v>1598</v>
      </c>
      <c r="F5" s="4"/>
    </row>
    <row r="6" spans="1:6" ht="15">
      <c r="A6" s="1">
        <v>2</v>
      </c>
      <c r="B6" t="s">
        <v>4</v>
      </c>
      <c r="C6" s="1" t="s">
        <v>10</v>
      </c>
      <c r="D6" s="6" t="s">
        <v>14</v>
      </c>
      <c r="E6" s="16">
        <v>844</v>
      </c>
      <c r="F6" s="7"/>
    </row>
    <row r="7" spans="1:6" ht="15">
      <c r="A7" s="1">
        <v>3</v>
      </c>
      <c r="B7" t="s">
        <v>3</v>
      </c>
      <c r="C7" s="1" t="s">
        <v>9</v>
      </c>
      <c r="D7" s="6" t="s">
        <v>14</v>
      </c>
      <c r="E7" s="16">
        <v>788</v>
      </c>
      <c r="F7" s="7"/>
    </row>
    <row r="8" spans="1:6" ht="15">
      <c r="A8" s="1">
        <v>4</v>
      </c>
      <c r="B8" t="s">
        <v>5</v>
      </c>
      <c r="C8" s="1" t="s">
        <v>9</v>
      </c>
      <c r="D8" s="6" t="s">
        <v>15</v>
      </c>
      <c r="E8" s="16" t="s">
        <v>18</v>
      </c>
      <c r="F8" s="7"/>
    </row>
    <row r="9" spans="1:6" ht="15">
      <c r="A9" s="1">
        <v>5</v>
      </c>
      <c r="B9" t="s">
        <v>6</v>
      </c>
      <c r="C9" s="1" t="s">
        <v>9</v>
      </c>
      <c r="D9" s="6" t="s">
        <v>16</v>
      </c>
      <c r="E9" s="16" t="s">
        <v>19</v>
      </c>
      <c r="F9" s="7"/>
    </row>
    <row r="10" spans="1:6" ht="15">
      <c r="A10" s="1">
        <v>6</v>
      </c>
      <c r="B10" t="s">
        <v>7</v>
      </c>
      <c r="C10" s="1" t="s">
        <v>9</v>
      </c>
      <c r="D10" s="6" t="s">
        <v>17</v>
      </c>
      <c r="E10" s="16" t="s">
        <v>20</v>
      </c>
      <c r="F10" s="7"/>
    </row>
    <row r="12" ht="15">
      <c r="B12" t="s">
        <v>11</v>
      </c>
    </row>
    <row r="13" ht="15">
      <c r="B13" s="8" t="s">
        <v>21</v>
      </c>
    </row>
    <row r="15" spans="1:3" ht="15">
      <c r="A15" s="13" t="s">
        <v>73</v>
      </c>
      <c r="B15" s="14"/>
      <c r="C15" s="15"/>
    </row>
    <row r="16" spans="1:7" ht="15">
      <c r="A16" s="1">
        <v>1</v>
      </c>
      <c r="B16" s="10" t="s">
        <v>4</v>
      </c>
      <c r="D16" s="18" t="s">
        <v>23</v>
      </c>
      <c r="E16" s="18"/>
      <c r="F16" s="10" t="s">
        <v>72</v>
      </c>
      <c r="G16" s="10"/>
    </row>
    <row r="17" spans="1:4" ht="15">
      <c r="A17" s="1">
        <v>2</v>
      </c>
      <c r="B17" t="s">
        <v>2</v>
      </c>
      <c r="D17" s="9" t="s">
        <v>63</v>
      </c>
    </row>
  </sheetData>
  <sheetProtection/>
  <hyperlinks>
    <hyperlink ref="B13" r:id="rId1" display="http://www.scrabblero.ro/rating/turneelibere/cm13/html/index.html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workbookViewId="0" topLeftCell="A1">
      <pane ySplit="1" topLeftCell="BM106" activePane="bottomLeft" state="frozen"/>
      <selection pane="topLeft" activeCell="A1" sqref="A1"/>
      <selection pane="bottomLeft" activeCell="F134" sqref="F134"/>
    </sheetView>
  </sheetViews>
  <sheetFormatPr defaultColWidth="9.140625" defaultRowHeight="15"/>
  <cols>
    <col min="6" max="6" width="8.00390625" style="0" customWidth="1"/>
    <col min="8" max="8" width="9.140625" style="22" customWidth="1"/>
    <col min="9" max="9" width="5.421875" style="1" customWidth="1"/>
    <col min="10" max="10" width="9.140625" style="22" customWidth="1"/>
    <col min="11" max="11" width="11.00390625" style="1" bestFit="1" customWidth="1"/>
    <col min="13" max="13" width="9.140625" style="26" customWidth="1"/>
    <col min="14" max="14" width="9.140625" style="1" customWidth="1"/>
    <col min="15" max="15" width="13.140625" style="22" bestFit="1" customWidth="1"/>
    <col min="16" max="16" width="9.140625" style="16" customWidth="1"/>
  </cols>
  <sheetData>
    <row r="1" spans="1:16" ht="15">
      <c r="A1" s="11" t="s">
        <v>38</v>
      </c>
      <c r="B1" s="11" t="s">
        <v>36</v>
      </c>
      <c r="C1" s="11" t="s">
        <v>37</v>
      </c>
      <c r="D1" s="11" t="s">
        <v>34</v>
      </c>
      <c r="E1" s="11" t="s">
        <v>35</v>
      </c>
      <c r="F1" s="11" t="s">
        <v>49</v>
      </c>
      <c r="G1" s="11" t="s">
        <v>33</v>
      </c>
      <c r="H1" s="19" t="s">
        <v>31</v>
      </c>
      <c r="I1" s="27" t="s">
        <v>39</v>
      </c>
      <c r="J1" s="19" t="s">
        <v>40</v>
      </c>
      <c r="K1" s="31" t="s">
        <v>55</v>
      </c>
      <c r="L1" s="11" t="s">
        <v>41</v>
      </c>
      <c r="M1" s="23" t="s">
        <v>42</v>
      </c>
      <c r="N1" s="31" t="s">
        <v>43</v>
      </c>
      <c r="O1" s="32" t="s">
        <v>44</v>
      </c>
      <c r="P1" s="33" t="s">
        <v>74</v>
      </c>
    </row>
    <row r="2" spans="1:15" ht="15">
      <c r="A2" s="10" t="s">
        <v>30</v>
      </c>
      <c r="B2" s="10" t="s">
        <v>27</v>
      </c>
      <c r="C2" t="s">
        <v>26</v>
      </c>
      <c r="D2">
        <v>395</v>
      </c>
      <c r="E2">
        <v>415</v>
      </c>
      <c r="F2">
        <v>0</v>
      </c>
      <c r="G2">
        <f aca="true" t="shared" si="0" ref="G2:G7">D2-E2</f>
        <v>-20</v>
      </c>
      <c r="H2" s="20">
        <f aca="true" t="shared" si="1" ref="H2:H7">F2+D2/(D2+E2)</f>
        <v>0.4876543209876543</v>
      </c>
      <c r="I2" s="1">
        <v>4</v>
      </c>
      <c r="J2" s="22">
        <f aca="true" t="shared" si="2" ref="J2:J7">RANK(H2,H$2:H$7)</f>
        <v>4</v>
      </c>
      <c r="K2" s="1">
        <v>0</v>
      </c>
      <c r="L2">
        <v>-20</v>
      </c>
      <c r="M2" s="24">
        <v>0.4876543209876543</v>
      </c>
      <c r="N2" s="1">
        <v>4</v>
      </c>
      <c r="O2" s="22">
        <v>4</v>
      </c>
    </row>
    <row r="3" spans="2:15" ht="15">
      <c r="B3" s="10" t="s">
        <v>26</v>
      </c>
      <c r="C3" t="s">
        <v>27</v>
      </c>
      <c r="D3">
        <v>415</v>
      </c>
      <c r="E3">
        <v>395</v>
      </c>
      <c r="F3">
        <v>1</v>
      </c>
      <c r="G3">
        <f t="shared" si="0"/>
        <v>20</v>
      </c>
      <c r="H3" s="20">
        <f t="shared" si="1"/>
        <v>1.5123456790123457</v>
      </c>
      <c r="I3" s="1">
        <v>3</v>
      </c>
      <c r="J3" s="22">
        <f t="shared" si="2"/>
        <v>3</v>
      </c>
      <c r="K3" s="1">
        <v>1</v>
      </c>
      <c r="L3">
        <v>20</v>
      </c>
      <c r="M3" s="24">
        <v>1.5123456790123457</v>
      </c>
      <c r="N3" s="1">
        <v>3</v>
      </c>
      <c r="O3" s="22">
        <v>3</v>
      </c>
    </row>
    <row r="4" spans="2:15" ht="15">
      <c r="B4" s="10" t="s">
        <v>29</v>
      </c>
      <c r="C4" t="s">
        <v>28</v>
      </c>
      <c r="D4">
        <v>271</v>
      </c>
      <c r="E4">
        <v>465</v>
      </c>
      <c r="F4">
        <v>0</v>
      </c>
      <c r="G4">
        <f t="shared" si="0"/>
        <v>-194</v>
      </c>
      <c r="H4" s="20">
        <f t="shared" si="1"/>
        <v>0.36820652173913043</v>
      </c>
      <c r="I4" s="1">
        <v>6</v>
      </c>
      <c r="J4" s="22">
        <f t="shared" si="2"/>
        <v>6</v>
      </c>
      <c r="K4" s="1">
        <v>0</v>
      </c>
      <c r="L4">
        <v>-194</v>
      </c>
      <c r="M4" s="24">
        <v>0.36820652173913043</v>
      </c>
      <c r="N4" s="1">
        <v>6</v>
      </c>
      <c r="O4" s="22">
        <v>6</v>
      </c>
    </row>
    <row r="5" spans="2:15" ht="15">
      <c r="B5" s="10" t="s">
        <v>24</v>
      </c>
      <c r="C5" t="s">
        <v>25</v>
      </c>
      <c r="D5">
        <v>483</v>
      </c>
      <c r="E5">
        <v>379</v>
      </c>
      <c r="F5">
        <v>1</v>
      </c>
      <c r="G5">
        <f t="shared" si="0"/>
        <v>104</v>
      </c>
      <c r="H5" s="20">
        <f t="shared" si="1"/>
        <v>1.560324825986079</v>
      </c>
      <c r="I5" s="1">
        <v>2</v>
      </c>
      <c r="J5" s="22">
        <f t="shared" si="2"/>
        <v>2</v>
      </c>
      <c r="K5" s="1">
        <v>1</v>
      </c>
      <c r="L5">
        <v>104</v>
      </c>
      <c r="M5" s="24">
        <v>1.560324825986079</v>
      </c>
      <c r="N5" s="1">
        <v>2</v>
      </c>
      <c r="O5" s="22">
        <v>2</v>
      </c>
    </row>
    <row r="6" spans="2:15" ht="15">
      <c r="B6" s="10" t="s">
        <v>28</v>
      </c>
      <c r="C6" t="s">
        <v>29</v>
      </c>
      <c r="D6">
        <v>465</v>
      </c>
      <c r="E6">
        <v>271</v>
      </c>
      <c r="F6">
        <v>1</v>
      </c>
      <c r="G6">
        <f t="shared" si="0"/>
        <v>194</v>
      </c>
      <c r="H6" s="20">
        <f t="shared" si="1"/>
        <v>1.6317934782608696</v>
      </c>
      <c r="I6" s="1">
        <v>1</v>
      </c>
      <c r="J6" s="22">
        <f t="shared" si="2"/>
        <v>1</v>
      </c>
      <c r="K6" s="1">
        <v>1</v>
      </c>
      <c r="L6">
        <v>194</v>
      </c>
      <c r="M6" s="24">
        <v>1.6317934782608696</v>
      </c>
      <c r="N6" s="1">
        <v>1</v>
      </c>
      <c r="O6" s="22">
        <v>1</v>
      </c>
    </row>
    <row r="7" spans="2:15" ht="15">
      <c r="B7" s="10" t="s">
        <v>25</v>
      </c>
      <c r="C7" t="s">
        <v>24</v>
      </c>
      <c r="D7">
        <v>379</v>
      </c>
      <c r="E7">
        <v>483</v>
      </c>
      <c r="F7">
        <v>0</v>
      </c>
      <c r="G7">
        <f t="shared" si="0"/>
        <v>-104</v>
      </c>
      <c r="H7" s="20">
        <f t="shared" si="1"/>
        <v>0.4396751740139211</v>
      </c>
      <c r="I7" s="1">
        <v>5</v>
      </c>
      <c r="J7" s="22">
        <f t="shared" si="2"/>
        <v>5</v>
      </c>
      <c r="K7" s="1">
        <v>0</v>
      </c>
      <c r="L7">
        <v>-104</v>
      </c>
      <c r="M7" s="24">
        <v>0.4396751740139211</v>
      </c>
      <c r="N7" s="1">
        <v>5</v>
      </c>
      <c r="O7" s="22">
        <v>5</v>
      </c>
    </row>
    <row r="9" spans="1:15" ht="15">
      <c r="A9" s="10" t="s">
        <v>32</v>
      </c>
      <c r="B9" s="10" t="s">
        <v>27</v>
      </c>
      <c r="C9" t="s">
        <v>25</v>
      </c>
      <c r="D9">
        <v>383</v>
      </c>
      <c r="E9">
        <v>486</v>
      </c>
      <c r="F9">
        <v>0</v>
      </c>
      <c r="G9">
        <f aca="true" t="shared" si="3" ref="G9:G14">D9-E9</f>
        <v>-103</v>
      </c>
      <c r="H9" s="20">
        <f aca="true" t="shared" si="4" ref="H9:H14">F9+D9/(D9+E9)</f>
        <v>0.4407364787111623</v>
      </c>
      <c r="I9" s="1">
        <v>5</v>
      </c>
      <c r="J9" s="22">
        <f aca="true" t="shared" si="5" ref="J9:J14">RANK(H9,H$9:H$14)</f>
        <v>5</v>
      </c>
      <c r="K9" s="1">
        <f aca="true" t="shared" si="6" ref="K9:K14">F9+K2</f>
        <v>0</v>
      </c>
      <c r="L9">
        <f aca="true" t="shared" si="7" ref="L9:M14">L2+G9</f>
        <v>-123</v>
      </c>
      <c r="M9" s="24">
        <f t="shared" si="7"/>
        <v>0.9283907996988165</v>
      </c>
      <c r="N9" s="1">
        <v>5</v>
      </c>
      <c r="O9" s="22">
        <f aca="true" t="shared" si="8" ref="O9:O14">RANK(M9,M$9:M$14)</f>
        <v>5</v>
      </c>
    </row>
    <row r="10" spans="2:15" ht="15">
      <c r="B10" s="10" t="s">
        <v>26</v>
      </c>
      <c r="C10" t="s">
        <v>28</v>
      </c>
      <c r="D10">
        <v>347</v>
      </c>
      <c r="E10">
        <v>414</v>
      </c>
      <c r="F10">
        <v>0</v>
      </c>
      <c r="G10">
        <f t="shared" si="3"/>
        <v>-67</v>
      </c>
      <c r="H10" s="20">
        <f t="shared" si="4"/>
        <v>0.4559789750328515</v>
      </c>
      <c r="I10" s="1">
        <v>4</v>
      </c>
      <c r="J10" s="22">
        <f t="shared" si="5"/>
        <v>4</v>
      </c>
      <c r="K10" s="1">
        <f t="shared" si="6"/>
        <v>1</v>
      </c>
      <c r="L10">
        <f t="shared" si="7"/>
        <v>-47</v>
      </c>
      <c r="M10" s="24">
        <f t="shared" si="7"/>
        <v>1.9683246540451973</v>
      </c>
      <c r="N10" s="1">
        <v>4</v>
      </c>
      <c r="O10" s="22">
        <f t="shared" si="8"/>
        <v>4</v>
      </c>
    </row>
    <row r="11" spans="2:15" ht="15">
      <c r="B11" s="10" t="s">
        <v>29</v>
      </c>
      <c r="C11" t="s">
        <v>24</v>
      </c>
      <c r="D11">
        <v>260</v>
      </c>
      <c r="E11">
        <v>499</v>
      </c>
      <c r="F11">
        <v>0</v>
      </c>
      <c r="G11">
        <f t="shared" si="3"/>
        <v>-239</v>
      </c>
      <c r="H11" s="20">
        <f t="shared" si="4"/>
        <v>0.3425559947299078</v>
      </c>
      <c r="I11" s="1">
        <v>6</v>
      </c>
      <c r="J11" s="22">
        <f t="shared" si="5"/>
        <v>6</v>
      </c>
      <c r="K11" s="1">
        <f t="shared" si="6"/>
        <v>0</v>
      </c>
      <c r="L11">
        <f t="shared" si="7"/>
        <v>-433</v>
      </c>
      <c r="M11" s="24">
        <f t="shared" si="7"/>
        <v>0.7107625164690382</v>
      </c>
      <c r="N11" s="1">
        <v>6</v>
      </c>
      <c r="O11" s="22">
        <f t="shared" si="8"/>
        <v>6</v>
      </c>
    </row>
    <row r="12" spans="2:15" ht="15">
      <c r="B12" s="10" t="s">
        <v>24</v>
      </c>
      <c r="C12" t="s">
        <v>29</v>
      </c>
      <c r="D12">
        <v>499</v>
      </c>
      <c r="E12">
        <v>260</v>
      </c>
      <c r="F12">
        <v>1</v>
      </c>
      <c r="G12">
        <f t="shared" si="3"/>
        <v>239</v>
      </c>
      <c r="H12" s="20">
        <f t="shared" si="4"/>
        <v>1.6574440052700923</v>
      </c>
      <c r="I12" s="1">
        <v>1</v>
      </c>
      <c r="J12" s="22">
        <f t="shared" si="5"/>
        <v>1</v>
      </c>
      <c r="K12" s="1">
        <f t="shared" si="6"/>
        <v>2</v>
      </c>
      <c r="L12">
        <f t="shared" si="7"/>
        <v>343</v>
      </c>
      <c r="M12" s="24">
        <f t="shared" si="7"/>
        <v>3.217768831256171</v>
      </c>
      <c r="N12" s="1">
        <v>1</v>
      </c>
      <c r="O12" s="22">
        <f t="shared" si="8"/>
        <v>1</v>
      </c>
    </row>
    <row r="13" spans="2:15" ht="15">
      <c r="B13" s="10" t="s">
        <v>28</v>
      </c>
      <c r="C13" t="s">
        <v>26</v>
      </c>
      <c r="D13">
        <v>414</v>
      </c>
      <c r="E13">
        <v>347</v>
      </c>
      <c r="F13">
        <v>1</v>
      </c>
      <c r="G13">
        <f t="shared" si="3"/>
        <v>67</v>
      </c>
      <c r="H13" s="20">
        <f t="shared" si="4"/>
        <v>1.5440210249671484</v>
      </c>
      <c r="I13" s="1">
        <v>3</v>
      </c>
      <c r="J13" s="22">
        <f t="shared" si="5"/>
        <v>3</v>
      </c>
      <c r="K13" s="1">
        <f t="shared" si="6"/>
        <v>2</v>
      </c>
      <c r="L13">
        <f t="shared" si="7"/>
        <v>261</v>
      </c>
      <c r="M13" s="24">
        <f t="shared" si="7"/>
        <v>3.1758145032280183</v>
      </c>
      <c r="N13" s="1">
        <v>2</v>
      </c>
      <c r="O13" s="22">
        <f t="shared" si="8"/>
        <v>2</v>
      </c>
    </row>
    <row r="14" spans="2:15" ht="15">
      <c r="B14" s="10" t="s">
        <v>25</v>
      </c>
      <c r="C14" t="s">
        <v>27</v>
      </c>
      <c r="D14">
        <v>486</v>
      </c>
      <c r="E14">
        <v>383</v>
      </c>
      <c r="F14">
        <v>1</v>
      </c>
      <c r="G14">
        <f t="shared" si="3"/>
        <v>103</v>
      </c>
      <c r="H14" s="20">
        <f t="shared" si="4"/>
        <v>1.5592635212888377</v>
      </c>
      <c r="I14" s="1">
        <v>2</v>
      </c>
      <c r="J14" s="22">
        <f t="shared" si="5"/>
        <v>2</v>
      </c>
      <c r="K14" s="1">
        <f t="shared" si="6"/>
        <v>1</v>
      </c>
      <c r="L14">
        <f t="shared" si="7"/>
        <v>-1</v>
      </c>
      <c r="M14" s="24">
        <f t="shared" si="7"/>
        <v>1.9989386953027588</v>
      </c>
      <c r="N14" s="1">
        <v>3</v>
      </c>
      <c r="O14" s="22">
        <f t="shared" si="8"/>
        <v>3</v>
      </c>
    </row>
    <row r="16" spans="1:15" ht="15">
      <c r="A16" s="10" t="s">
        <v>45</v>
      </c>
      <c r="B16" s="10" t="s">
        <v>27</v>
      </c>
      <c r="C16" t="s">
        <v>29</v>
      </c>
      <c r="D16">
        <v>475</v>
      </c>
      <c r="E16">
        <v>266</v>
      </c>
      <c r="F16">
        <f aca="true" t="shared" si="9" ref="F16:F21">IF(D16&gt;E16,1,0)</f>
        <v>1</v>
      </c>
      <c r="G16">
        <f aca="true" t="shared" si="10" ref="G16:G21">D16-E16</f>
        <v>209</v>
      </c>
      <c r="H16" s="20">
        <f aca="true" t="shared" si="11" ref="H16:H21">F16+D16/(D16+E16)</f>
        <v>1.641025641025641</v>
      </c>
      <c r="I16" s="1">
        <v>1</v>
      </c>
      <c r="J16" s="22">
        <f aca="true" t="shared" si="12" ref="J16:J21">RANK(H16,H$16:H$21)</f>
        <v>1</v>
      </c>
      <c r="K16" s="1">
        <f aca="true" t="shared" si="13" ref="K16:K21">F16+K9</f>
        <v>1</v>
      </c>
      <c r="L16">
        <f>L9+G16</f>
        <v>86</v>
      </c>
      <c r="M16" s="24">
        <f>M9+H16</f>
        <v>2.5694164407244573</v>
      </c>
      <c r="N16" s="1">
        <v>4</v>
      </c>
      <c r="O16" s="22">
        <f aca="true" t="shared" si="14" ref="O16:O21">RANK(M16,M$16:M$21)</f>
        <v>4</v>
      </c>
    </row>
    <row r="17" spans="2:15" ht="15">
      <c r="B17" s="10" t="s">
        <v>26</v>
      </c>
      <c r="C17" t="s">
        <v>25</v>
      </c>
      <c r="D17">
        <v>358</v>
      </c>
      <c r="E17">
        <v>492</v>
      </c>
      <c r="F17">
        <f t="shared" si="9"/>
        <v>0</v>
      </c>
      <c r="G17">
        <f t="shared" si="10"/>
        <v>-134</v>
      </c>
      <c r="H17" s="20">
        <f t="shared" si="11"/>
        <v>0.4211764705882353</v>
      </c>
      <c r="I17" s="1">
        <v>5</v>
      </c>
      <c r="J17" s="22">
        <f t="shared" si="12"/>
        <v>5</v>
      </c>
      <c r="K17" s="1">
        <f t="shared" si="13"/>
        <v>1</v>
      </c>
      <c r="L17">
        <f aca="true" t="shared" si="15" ref="L17:M21">L10+G17</f>
        <v>-181</v>
      </c>
      <c r="M17" s="24">
        <f t="shared" si="15"/>
        <v>2.3895011246334326</v>
      </c>
      <c r="N17" s="1">
        <v>5</v>
      </c>
      <c r="O17" s="22">
        <f t="shared" si="14"/>
        <v>5</v>
      </c>
    </row>
    <row r="18" spans="2:15" ht="15">
      <c r="B18" s="10" t="s">
        <v>29</v>
      </c>
      <c r="C18" t="s">
        <v>27</v>
      </c>
      <c r="D18">
        <v>266</v>
      </c>
      <c r="E18">
        <v>475</v>
      </c>
      <c r="F18">
        <f t="shared" si="9"/>
        <v>0</v>
      </c>
      <c r="G18">
        <f t="shared" si="10"/>
        <v>-209</v>
      </c>
      <c r="H18" s="20">
        <f t="shared" si="11"/>
        <v>0.358974358974359</v>
      </c>
      <c r="I18" s="1">
        <v>6</v>
      </c>
      <c r="J18" s="22">
        <f t="shared" si="12"/>
        <v>6</v>
      </c>
      <c r="K18" s="1">
        <f t="shared" si="13"/>
        <v>0</v>
      </c>
      <c r="L18">
        <f t="shared" si="15"/>
        <v>-642</v>
      </c>
      <c r="M18" s="24">
        <f t="shared" si="15"/>
        <v>1.0697368754433971</v>
      </c>
      <c r="N18" s="1">
        <v>6</v>
      </c>
      <c r="O18" s="22">
        <f t="shared" si="14"/>
        <v>6</v>
      </c>
    </row>
    <row r="19" spans="2:15" ht="15">
      <c r="B19" s="10" t="s">
        <v>24</v>
      </c>
      <c r="C19" t="s">
        <v>28</v>
      </c>
      <c r="D19">
        <v>484</v>
      </c>
      <c r="E19">
        <v>374</v>
      </c>
      <c r="F19">
        <f t="shared" si="9"/>
        <v>1</v>
      </c>
      <c r="G19">
        <f t="shared" si="10"/>
        <v>110</v>
      </c>
      <c r="H19" s="20">
        <f t="shared" si="11"/>
        <v>1.564102564102564</v>
      </c>
      <c r="I19" s="1">
        <v>3</v>
      </c>
      <c r="J19" s="22">
        <f t="shared" si="12"/>
        <v>3</v>
      </c>
      <c r="K19" s="1">
        <f t="shared" si="13"/>
        <v>3</v>
      </c>
      <c r="L19">
        <f t="shared" si="15"/>
        <v>453</v>
      </c>
      <c r="M19" s="24">
        <f t="shared" si="15"/>
        <v>4.781871395358735</v>
      </c>
      <c r="N19" s="1">
        <v>1</v>
      </c>
      <c r="O19" s="22">
        <f t="shared" si="14"/>
        <v>1</v>
      </c>
    </row>
    <row r="20" spans="2:15" ht="15">
      <c r="B20" s="10" t="s">
        <v>28</v>
      </c>
      <c r="C20" t="s">
        <v>24</v>
      </c>
      <c r="D20">
        <v>374</v>
      </c>
      <c r="E20">
        <v>484</v>
      </c>
      <c r="F20">
        <f t="shared" si="9"/>
        <v>0</v>
      </c>
      <c r="G20">
        <f t="shared" si="10"/>
        <v>-110</v>
      </c>
      <c r="H20" s="20">
        <f t="shared" si="11"/>
        <v>0.4358974358974359</v>
      </c>
      <c r="I20" s="1">
        <v>4</v>
      </c>
      <c r="J20" s="22">
        <f t="shared" si="12"/>
        <v>4</v>
      </c>
      <c r="K20" s="1">
        <f t="shared" si="13"/>
        <v>2</v>
      </c>
      <c r="L20">
        <f t="shared" si="15"/>
        <v>151</v>
      </c>
      <c r="M20" s="24">
        <f t="shared" si="15"/>
        <v>3.6117119391254544</v>
      </c>
      <c r="N20" s="1">
        <v>2</v>
      </c>
      <c r="O20" s="22">
        <f t="shared" si="14"/>
        <v>2</v>
      </c>
    </row>
    <row r="21" spans="2:15" ht="15">
      <c r="B21" s="10" t="s">
        <v>25</v>
      </c>
      <c r="C21" t="s">
        <v>26</v>
      </c>
      <c r="D21">
        <v>492</v>
      </c>
      <c r="E21">
        <v>358</v>
      </c>
      <c r="F21">
        <f t="shared" si="9"/>
        <v>1</v>
      </c>
      <c r="G21">
        <f t="shared" si="10"/>
        <v>134</v>
      </c>
      <c r="H21" s="20">
        <f t="shared" si="11"/>
        <v>1.5788235294117647</v>
      </c>
      <c r="I21" s="1">
        <v>2</v>
      </c>
      <c r="J21" s="22">
        <f t="shared" si="12"/>
        <v>2</v>
      </c>
      <c r="K21" s="1">
        <f t="shared" si="13"/>
        <v>2</v>
      </c>
      <c r="L21">
        <f t="shared" si="15"/>
        <v>133</v>
      </c>
      <c r="M21" s="24">
        <f t="shared" si="15"/>
        <v>3.5777622247145233</v>
      </c>
      <c r="N21" s="1">
        <v>3</v>
      </c>
      <c r="O21" s="22">
        <f t="shared" si="14"/>
        <v>3</v>
      </c>
    </row>
    <row r="23" spans="1:15" ht="15">
      <c r="A23" s="10" t="s">
        <v>46</v>
      </c>
      <c r="B23" s="10" t="s">
        <v>27</v>
      </c>
      <c r="C23" t="s">
        <v>24</v>
      </c>
      <c r="D23">
        <v>424</v>
      </c>
      <c r="E23">
        <v>391</v>
      </c>
      <c r="F23">
        <f>IF(D23&gt;E23,1,0)</f>
        <v>1</v>
      </c>
      <c r="G23">
        <f aca="true" t="shared" si="16" ref="G23:G28">D23-E23</f>
        <v>33</v>
      </c>
      <c r="H23" s="20">
        <f aca="true" t="shared" si="17" ref="H23:H28">F23+D23/(D23+E23)</f>
        <v>1.5202453987730062</v>
      </c>
      <c r="I23" s="1">
        <v>2</v>
      </c>
      <c r="J23" s="22">
        <f aca="true" t="shared" si="18" ref="J23:J28">RANK(H23,H$23:H$28)</f>
        <v>2</v>
      </c>
      <c r="K23" s="1">
        <f aca="true" t="shared" si="19" ref="K23:K28">F23+K16</f>
        <v>2</v>
      </c>
      <c r="L23">
        <f aca="true" t="shared" si="20" ref="L23:M28">L16+G23</f>
        <v>119</v>
      </c>
      <c r="M23" s="24">
        <f t="shared" si="20"/>
        <v>4.089661839497463</v>
      </c>
      <c r="N23" s="1">
        <v>4</v>
      </c>
      <c r="O23" s="22">
        <f aca="true" t="shared" si="21" ref="O23:O28">RANK(M23,M$23:M$28)</f>
        <v>4</v>
      </c>
    </row>
    <row r="24" spans="2:15" ht="15">
      <c r="B24" s="10" t="s">
        <v>26</v>
      </c>
      <c r="C24" t="s">
        <v>29</v>
      </c>
      <c r="D24">
        <v>479</v>
      </c>
      <c r="E24">
        <v>337</v>
      </c>
      <c r="F24">
        <f>IF(D24&gt;E24,1,0)</f>
        <v>1</v>
      </c>
      <c r="G24">
        <f t="shared" si="16"/>
        <v>142</v>
      </c>
      <c r="H24" s="20">
        <f t="shared" si="17"/>
        <v>1.5870098039215685</v>
      </c>
      <c r="I24" s="1">
        <v>1</v>
      </c>
      <c r="J24" s="22">
        <f t="shared" si="18"/>
        <v>1</v>
      </c>
      <c r="K24" s="1">
        <f t="shared" si="19"/>
        <v>2</v>
      </c>
      <c r="L24">
        <f t="shared" si="20"/>
        <v>-39</v>
      </c>
      <c r="M24" s="24">
        <f t="shared" si="20"/>
        <v>3.976510928555001</v>
      </c>
      <c r="N24" s="1">
        <v>5</v>
      </c>
      <c r="O24" s="22">
        <f t="shared" si="21"/>
        <v>5</v>
      </c>
    </row>
    <row r="25" spans="2:15" ht="15">
      <c r="B25" s="10" t="s">
        <v>29</v>
      </c>
      <c r="C25" t="s">
        <v>26</v>
      </c>
      <c r="D25">
        <v>337</v>
      </c>
      <c r="E25">
        <v>479</v>
      </c>
      <c r="F25">
        <f>IF(D25&gt;E25,1,0)</f>
        <v>0</v>
      </c>
      <c r="G25">
        <f t="shared" si="16"/>
        <v>-142</v>
      </c>
      <c r="H25" s="20">
        <f t="shared" si="17"/>
        <v>0.41299019607843135</v>
      </c>
      <c r="I25" s="1">
        <v>6</v>
      </c>
      <c r="J25" s="22">
        <f t="shared" si="18"/>
        <v>6</v>
      </c>
      <c r="K25" s="1">
        <f t="shared" si="19"/>
        <v>0</v>
      </c>
      <c r="L25">
        <f t="shared" si="20"/>
        <v>-784</v>
      </c>
      <c r="M25" s="24">
        <f t="shared" si="20"/>
        <v>1.4827270715218286</v>
      </c>
      <c r="N25" s="1">
        <v>6</v>
      </c>
      <c r="O25" s="22">
        <f t="shared" si="21"/>
        <v>6</v>
      </c>
    </row>
    <row r="26" spans="2:15" ht="15">
      <c r="B26" s="10" t="s">
        <v>24</v>
      </c>
      <c r="C26" t="s">
        <v>27</v>
      </c>
      <c r="D26">
        <v>391</v>
      </c>
      <c r="E26">
        <v>424</v>
      </c>
      <c r="F26">
        <f>IF(D26&gt;E26,1,0)</f>
        <v>0</v>
      </c>
      <c r="G26">
        <f t="shared" si="16"/>
        <v>-33</v>
      </c>
      <c r="H26" s="20">
        <f t="shared" si="17"/>
        <v>0.47975460122699387</v>
      </c>
      <c r="I26" s="1">
        <v>5</v>
      </c>
      <c r="J26" s="22">
        <f t="shared" si="18"/>
        <v>5</v>
      </c>
      <c r="K26" s="1">
        <f t="shared" si="19"/>
        <v>3</v>
      </c>
      <c r="L26">
        <f t="shared" si="20"/>
        <v>420</v>
      </c>
      <c r="M26" s="24">
        <f t="shared" si="20"/>
        <v>5.261625996585729</v>
      </c>
      <c r="N26" s="1">
        <v>1</v>
      </c>
      <c r="O26" s="22">
        <f t="shared" si="21"/>
        <v>1</v>
      </c>
    </row>
    <row r="27" spans="2:15" ht="15">
      <c r="B27" s="10" t="s">
        <v>28</v>
      </c>
      <c r="C27" t="s">
        <v>25</v>
      </c>
      <c r="D27">
        <v>426</v>
      </c>
      <c r="E27">
        <v>426</v>
      </c>
      <c r="F27">
        <v>0.5</v>
      </c>
      <c r="G27">
        <f t="shared" si="16"/>
        <v>0</v>
      </c>
      <c r="H27" s="20">
        <f t="shared" si="17"/>
        <v>1</v>
      </c>
      <c r="I27" s="1">
        <v>3</v>
      </c>
      <c r="J27" s="22">
        <f t="shared" si="18"/>
        <v>3</v>
      </c>
      <c r="K27" s="1">
        <f t="shared" si="19"/>
        <v>2.5</v>
      </c>
      <c r="L27">
        <f t="shared" si="20"/>
        <v>151</v>
      </c>
      <c r="M27" s="24">
        <f t="shared" si="20"/>
        <v>4.611711939125454</v>
      </c>
      <c r="N27" s="1">
        <v>2</v>
      </c>
      <c r="O27" s="22">
        <f t="shared" si="21"/>
        <v>2</v>
      </c>
    </row>
    <row r="28" spans="2:15" ht="15">
      <c r="B28" s="10" t="s">
        <v>25</v>
      </c>
      <c r="C28" t="s">
        <v>28</v>
      </c>
      <c r="D28">
        <v>426</v>
      </c>
      <c r="E28">
        <v>426</v>
      </c>
      <c r="F28">
        <v>0.5</v>
      </c>
      <c r="G28">
        <f t="shared" si="16"/>
        <v>0</v>
      </c>
      <c r="H28" s="20">
        <f t="shared" si="17"/>
        <v>1</v>
      </c>
      <c r="I28" s="1">
        <v>3</v>
      </c>
      <c r="J28" s="22">
        <f t="shared" si="18"/>
        <v>3</v>
      </c>
      <c r="K28" s="1">
        <f t="shared" si="19"/>
        <v>2.5</v>
      </c>
      <c r="L28">
        <f t="shared" si="20"/>
        <v>133</v>
      </c>
      <c r="M28" s="24">
        <f t="shared" si="20"/>
        <v>4.577762224714523</v>
      </c>
      <c r="N28" s="1">
        <v>3</v>
      </c>
      <c r="O28" s="22">
        <f t="shared" si="21"/>
        <v>3</v>
      </c>
    </row>
    <row r="30" spans="1:15" ht="15">
      <c r="A30" s="10" t="s">
        <v>47</v>
      </c>
      <c r="B30" s="10" t="s">
        <v>27</v>
      </c>
      <c r="C30" t="s">
        <v>28</v>
      </c>
      <c r="D30">
        <v>389</v>
      </c>
      <c r="E30">
        <v>348</v>
      </c>
      <c r="F30">
        <f aca="true" t="shared" si="22" ref="F30:F42">IF(D30&gt;E30,1,0)</f>
        <v>1</v>
      </c>
      <c r="G30">
        <f aca="true" t="shared" si="23" ref="G30:G35">D30-E30</f>
        <v>41</v>
      </c>
      <c r="H30" s="20">
        <f aca="true" t="shared" si="24" ref="H30:H35">F30+D30/(D30+E30)</f>
        <v>1.5278154681139755</v>
      </c>
      <c r="I30" s="1">
        <v>3</v>
      </c>
      <c r="J30" s="22">
        <f aca="true" t="shared" si="25" ref="J30:J35">RANK(H30,H$30:H$35)</f>
        <v>3</v>
      </c>
      <c r="K30" s="1">
        <f aca="true" t="shared" si="26" ref="K30:K35">F30+K23</f>
        <v>3</v>
      </c>
      <c r="L30">
        <f aca="true" t="shared" si="27" ref="L30:M35">L23+G30</f>
        <v>160</v>
      </c>
      <c r="M30" s="24">
        <f t="shared" si="27"/>
        <v>5.617477307611439</v>
      </c>
      <c r="N30" s="1">
        <v>3</v>
      </c>
      <c r="O30" s="22">
        <f aca="true" t="shared" si="28" ref="O30:O35">RANK(M30,M$30:M$35)</f>
        <v>3</v>
      </c>
    </row>
    <row r="31" spans="2:15" ht="15">
      <c r="B31" s="10" t="s">
        <v>26</v>
      </c>
      <c r="C31" t="s">
        <v>24</v>
      </c>
      <c r="D31">
        <v>333</v>
      </c>
      <c r="E31">
        <v>445</v>
      </c>
      <c r="F31">
        <f t="shared" si="22"/>
        <v>0</v>
      </c>
      <c r="G31">
        <f t="shared" si="23"/>
        <v>-112</v>
      </c>
      <c r="H31" s="20">
        <f t="shared" si="24"/>
        <v>0.42802056555269924</v>
      </c>
      <c r="I31" s="1">
        <v>5</v>
      </c>
      <c r="J31" s="22">
        <f t="shared" si="25"/>
        <v>5</v>
      </c>
      <c r="K31" s="1">
        <f t="shared" si="26"/>
        <v>2</v>
      </c>
      <c r="L31">
        <f t="shared" si="27"/>
        <v>-151</v>
      </c>
      <c r="M31" s="24">
        <f t="shared" si="27"/>
        <v>4.4045314941077</v>
      </c>
      <c r="N31" s="1">
        <v>5</v>
      </c>
      <c r="O31" s="22">
        <f t="shared" si="28"/>
        <v>5</v>
      </c>
    </row>
    <row r="32" spans="2:15" ht="15">
      <c r="B32" s="10" t="s">
        <v>29</v>
      </c>
      <c r="C32" t="s">
        <v>25</v>
      </c>
      <c r="D32">
        <v>311</v>
      </c>
      <c r="E32">
        <v>442</v>
      </c>
      <c r="F32">
        <f t="shared" si="22"/>
        <v>0</v>
      </c>
      <c r="G32">
        <f t="shared" si="23"/>
        <v>-131</v>
      </c>
      <c r="H32" s="20">
        <f t="shared" si="24"/>
        <v>0.41301460823373176</v>
      </c>
      <c r="I32" s="1">
        <v>6</v>
      </c>
      <c r="J32" s="22">
        <f t="shared" si="25"/>
        <v>6</v>
      </c>
      <c r="K32" s="1">
        <f t="shared" si="26"/>
        <v>0</v>
      </c>
      <c r="L32">
        <f t="shared" si="27"/>
        <v>-915</v>
      </c>
      <c r="M32" s="24">
        <f t="shared" si="27"/>
        <v>1.8957416797555604</v>
      </c>
      <c r="N32" s="1">
        <v>6</v>
      </c>
      <c r="O32" s="22">
        <f t="shared" si="28"/>
        <v>6</v>
      </c>
    </row>
    <row r="33" spans="2:15" ht="15">
      <c r="B33" s="10" t="s">
        <v>24</v>
      </c>
      <c r="C33" t="s">
        <v>26</v>
      </c>
      <c r="D33">
        <v>445</v>
      </c>
      <c r="E33">
        <v>333</v>
      </c>
      <c r="F33">
        <f t="shared" si="22"/>
        <v>1</v>
      </c>
      <c r="G33">
        <f t="shared" si="23"/>
        <v>112</v>
      </c>
      <c r="H33" s="20">
        <f t="shared" si="24"/>
        <v>1.5719794344473008</v>
      </c>
      <c r="I33" s="1">
        <v>2</v>
      </c>
      <c r="J33" s="22">
        <f t="shared" si="25"/>
        <v>2</v>
      </c>
      <c r="K33" s="1">
        <f t="shared" si="26"/>
        <v>4</v>
      </c>
      <c r="L33">
        <f t="shared" si="27"/>
        <v>532</v>
      </c>
      <c r="M33" s="24">
        <f t="shared" si="27"/>
        <v>6.83360543103303</v>
      </c>
      <c r="N33" s="1">
        <v>1</v>
      </c>
      <c r="O33" s="22">
        <f t="shared" si="28"/>
        <v>1</v>
      </c>
    </row>
    <row r="34" spans="2:15" ht="15">
      <c r="B34" s="10" t="s">
        <v>28</v>
      </c>
      <c r="C34" t="s">
        <v>27</v>
      </c>
      <c r="D34">
        <v>348</v>
      </c>
      <c r="E34">
        <v>389</v>
      </c>
      <c r="F34">
        <f t="shared" si="22"/>
        <v>0</v>
      </c>
      <c r="G34">
        <f t="shared" si="23"/>
        <v>-41</v>
      </c>
      <c r="H34" s="20">
        <f t="shared" si="24"/>
        <v>0.47218453188602444</v>
      </c>
      <c r="I34" s="1">
        <v>4</v>
      </c>
      <c r="J34" s="22">
        <f t="shared" si="25"/>
        <v>4</v>
      </c>
      <c r="K34" s="1">
        <f t="shared" si="26"/>
        <v>2.5</v>
      </c>
      <c r="L34">
        <f t="shared" si="27"/>
        <v>110</v>
      </c>
      <c r="M34" s="24">
        <f t="shared" si="27"/>
        <v>5.083896471011479</v>
      </c>
      <c r="N34" s="1">
        <v>4</v>
      </c>
      <c r="O34" s="22">
        <f t="shared" si="28"/>
        <v>4</v>
      </c>
    </row>
    <row r="35" spans="2:15" ht="15">
      <c r="B35" s="10" t="s">
        <v>25</v>
      </c>
      <c r="C35" t="s">
        <v>29</v>
      </c>
      <c r="D35">
        <v>442</v>
      </c>
      <c r="E35">
        <v>311</v>
      </c>
      <c r="F35">
        <f t="shared" si="22"/>
        <v>1</v>
      </c>
      <c r="G35">
        <f t="shared" si="23"/>
        <v>131</v>
      </c>
      <c r="H35" s="20">
        <f t="shared" si="24"/>
        <v>1.5869853917662682</v>
      </c>
      <c r="I35" s="1">
        <v>1</v>
      </c>
      <c r="J35" s="22">
        <f t="shared" si="25"/>
        <v>1</v>
      </c>
      <c r="K35" s="1">
        <f t="shared" si="26"/>
        <v>3.5</v>
      </c>
      <c r="L35">
        <f t="shared" si="27"/>
        <v>264</v>
      </c>
      <c r="M35" s="24">
        <f t="shared" si="27"/>
        <v>6.164747616480792</v>
      </c>
      <c r="N35" s="1">
        <v>2</v>
      </c>
      <c r="O35" s="22">
        <f t="shared" si="28"/>
        <v>2</v>
      </c>
    </row>
    <row r="37" spans="1:15" ht="15">
      <c r="A37" s="10" t="s">
        <v>48</v>
      </c>
      <c r="B37" s="10" t="s">
        <v>27</v>
      </c>
      <c r="C37" t="s">
        <v>26</v>
      </c>
      <c r="D37">
        <v>432</v>
      </c>
      <c r="E37">
        <v>426</v>
      </c>
      <c r="F37">
        <f t="shared" si="22"/>
        <v>1</v>
      </c>
      <c r="G37">
        <f aca="true" t="shared" si="29" ref="G37:G42">D37-E37</f>
        <v>6</v>
      </c>
      <c r="H37" s="20">
        <f aca="true" t="shared" si="30" ref="H37:H42">F37+D37/(D37+E37)</f>
        <v>1.5034965034965035</v>
      </c>
      <c r="I37" s="1">
        <v>3</v>
      </c>
      <c r="J37" s="22">
        <f aca="true" t="shared" si="31" ref="J37:J42">RANK(H37,H$37:H$42)</f>
        <v>3</v>
      </c>
      <c r="K37" s="1">
        <f aca="true" t="shared" si="32" ref="K37:K42">F37+K30</f>
        <v>4</v>
      </c>
      <c r="L37">
        <f aca="true" t="shared" si="33" ref="L37:M42">L30+G37</f>
        <v>166</v>
      </c>
      <c r="M37" s="24">
        <f t="shared" si="33"/>
        <v>7.120973811107942</v>
      </c>
      <c r="N37" s="1">
        <v>2</v>
      </c>
      <c r="O37" s="22">
        <f aca="true" t="shared" si="34" ref="O37:O42">RANK(M37,M$37:M$42)</f>
        <v>2</v>
      </c>
    </row>
    <row r="38" spans="2:15" ht="15">
      <c r="B38" s="10" t="s">
        <v>26</v>
      </c>
      <c r="C38" t="s">
        <v>27</v>
      </c>
      <c r="D38">
        <v>426</v>
      </c>
      <c r="E38">
        <v>432</v>
      </c>
      <c r="F38">
        <f t="shared" si="22"/>
        <v>0</v>
      </c>
      <c r="G38">
        <f t="shared" si="29"/>
        <v>-6</v>
      </c>
      <c r="H38" s="20">
        <f t="shared" si="30"/>
        <v>0.4965034965034965</v>
      </c>
      <c r="I38" s="1">
        <v>4</v>
      </c>
      <c r="J38" s="22">
        <f t="shared" si="31"/>
        <v>4</v>
      </c>
      <c r="K38" s="1">
        <f t="shared" si="32"/>
        <v>2</v>
      </c>
      <c r="L38">
        <f t="shared" si="33"/>
        <v>-157</v>
      </c>
      <c r="M38" s="24">
        <f t="shared" si="33"/>
        <v>4.901034990611197</v>
      </c>
      <c r="N38" s="1">
        <v>5</v>
      </c>
      <c r="O38" s="22">
        <f t="shared" si="34"/>
        <v>5</v>
      </c>
    </row>
    <row r="39" spans="2:15" ht="15">
      <c r="B39" s="10" t="s">
        <v>29</v>
      </c>
      <c r="C39" t="s">
        <v>28</v>
      </c>
      <c r="D39">
        <v>287</v>
      </c>
      <c r="E39">
        <v>565</v>
      </c>
      <c r="F39">
        <f t="shared" si="22"/>
        <v>0</v>
      </c>
      <c r="G39">
        <f t="shared" si="29"/>
        <v>-278</v>
      </c>
      <c r="H39" s="20">
        <f t="shared" si="30"/>
        <v>0.3368544600938967</v>
      </c>
      <c r="I39" s="1">
        <v>6</v>
      </c>
      <c r="J39" s="22">
        <f t="shared" si="31"/>
        <v>6</v>
      </c>
      <c r="K39" s="1">
        <f t="shared" si="32"/>
        <v>0</v>
      </c>
      <c r="L39">
        <f t="shared" si="33"/>
        <v>-1193</v>
      </c>
      <c r="M39" s="24">
        <f t="shared" si="33"/>
        <v>2.232596139849457</v>
      </c>
      <c r="N39" s="1">
        <v>6</v>
      </c>
      <c r="O39" s="22">
        <f t="shared" si="34"/>
        <v>6</v>
      </c>
    </row>
    <row r="40" spans="2:15" ht="15">
      <c r="B40" s="10" t="s">
        <v>24</v>
      </c>
      <c r="C40" t="s">
        <v>25</v>
      </c>
      <c r="D40">
        <v>481</v>
      </c>
      <c r="E40">
        <v>384</v>
      </c>
      <c r="F40">
        <f t="shared" si="22"/>
        <v>1</v>
      </c>
      <c r="G40">
        <f t="shared" si="29"/>
        <v>97</v>
      </c>
      <c r="H40" s="20">
        <f t="shared" si="30"/>
        <v>1.5560693641618497</v>
      </c>
      <c r="I40" s="1">
        <v>2</v>
      </c>
      <c r="J40" s="22">
        <f t="shared" si="31"/>
        <v>2</v>
      </c>
      <c r="K40" s="1">
        <f t="shared" si="32"/>
        <v>5</v>
      </c>
      <c r="L40">
        <f t="shared" si="33"/>
        <v>629</v>
      </c>
      <c r="M40" s="24">
        <f t="shared" si="33"/>
        <v>8.38967479519488</v>
      </c>
      <c r="N40" s="1">
        <v>1</v>
      </c>
      <c r="O40" s="22">
        <f t="shared" si="34"/>
        <v>1</v>
      </c>
    </row>
    <row r="41" spans="2:15" ht="15">
      <c r="B41" s="10" t="s">
        <v>28</v>
      </c>
      <c r="C41" t="s">
        <v>29</v>
      </c>
      <c r="D41">
        <v>565</v>
      </c>
      <c r="E41">
        <v>287</v>
      </c>
      <c r="F41">
        <f t="shared" si="22"/>
        <v>1</v>
      </c>
      <c r="G41">
        <f t="shared" si="29"/>
        <v>278</v>
      </c>
      <c r="H41" s="20">
        <f t="shared" si="30"/>
        <v>1.6631455399061033</v>
      </c>
      <c r="I41" s="1">
        <v>1</v>
      </c>
      <c r="J41" s="22">
        <f t="shared" si="31"/>
        <v>1</v>
      </c>
      <c r="K41" s="1">
        <f t="shared" si="32"/>
        <v>3.5</v>
      </c>
      <c r="L41">
        <f t="shared" si="33"/>
        <v>388</v>
      </c>
      <c r="M41" s="24">
        <f t="shared" si="33"/>
        <v>6.747042010917582</v>
      </c>
      <c r="N41" s="1">
        <v>3</v>
      </c>
      <c r="O41" s="22">
        <f t="shared" si="34"/>
        <v>3</v>
      </c>
    </row>
    <row r="42" spans="2:15" ht="15">
      <c r="B42" s="10" t="s">
        <v>25</v>
      </c>
      <c r="C42" t="s">
        <v>24</v>
      </c>
      <c r="D42">
        <v>384</v>
      </c>
      <c r="E42">
        <v>481</v>
      </c>
      <c r="F42">
        <f t="shared" si="22"/>
        <v>0</v>
      </c>
      <c r="G42">
        <f t="shared" si="29"/>
        <v>-97</v>
      </c>
      <c r="H42" s="20">
        <f t="shared" si="30"/>
        <v>0.4439306358381503</v>
      </c>
      <c r="I42" s="1">
        <v>5</v>
      </c>
      <c r="J42" s="22">
        <f t="shared" si="31"/>
        <v>5</v>
      </c>
      <c r="K42" s="1">
        <f t="shared" si="32"/>
        <v>3.5</v>
      </c>
      <c r="L42">
        <f t="shared" si="33"/>
        <v>167</v>
      </c>
      <c r="M42" s="24">
        <f t="shared" si="33"/>
        <v>6.608678252318942</v>
      </c>
      <c r="N42" s="1">
        <v>4</v>
      </c>
      <c r="O42" s="22">
        <f t="shared" si="34"/>
        <v>4</v>
      </c>
    </row>
    <row r="44" spans="1:15" ht="15">
      <c r="A44" s="10" t="s">
        <v>50</v>
      </c>
      <c r="B44" s="10" t="s">
        <v>27</v>
      </c>
      <c r="C44" t="s">
        <v>25</v>
      </c>
      <c r="D44">
        <v>264</v>
      </c>
      <c r="E44">
        <v>585</v>
      </c>
      <c r="F44">
        <f aca="true" t="shared" si="35" ref="F44:F49">IF(D44&gt;E44,1,0)</f>
        <v>0</v>
      </c>
      <c r="G44">
        <f aca="true" t="shared" si="36" ref="G44:G49">D44-E44</f>
        <v>-321</v>
      </c>
      <c r="H44" s="20">
        <f aca="true" t="shared" si="37" ref="H44:H49">F44+D44/(D44+E44)</f>
        <v>0.31095406360424027</v>
      </c>
      <c r="I44" s="1">
        <v>6</v>
      </c>
      <c r="J44" s="22">
        <f aca="true" t="shared" si="38" ref="J44:J49">RANK(H44,H$44:H$49)</f>
        <v>6</v>
      </c>
      <c r="K44" s="1">
        <f aca="true" t="shared" si="39" ref="K44:K49">F44+K37</f>
        <v>4</v>
      </c>
      <c r="L44">
        <f aca="true" t="shared" si="40" ref="L44:M49">L37+G44</f>
        <v>-155</v>
      </c>
      <c r="M44" s="24">
        <f t="shared" si="40"/>
        <v>7.431927874712182</v>
      </c>
      <c r="N44" s="1">
        <v>4</v>
      </c>
      <c r="O44" s="22">
        <f aca="true" t="shared" si="41" ref="O44:O49">RANK(M44,M$44:M$49)</f>
        <v>4</v>
      </c>
    </row>
    <row r="45" spans="2:15" ht="15">
      <c r="B45" s="10" t="s">
        <v>26</v>
      </c>
      <c r="C45" t="s">
        <v>28</v>
      </c>
      <c r="D45">
        <v>391</v>
      </c>
      <c r="E45">
        <v>401</v>
      </c>
      <c r="F45">
        <f t="shared" si="35"/>
        <v>0</v>
      </c>
      <c r="G45">
        <f t="shared" si="36"/>
        <v>-10</v>
      </c>
      <c r="H45" s="20">
        <f t="shared" si="37"/>
        <v>0.4936868686868687</v>
      </c>
      <c r="I45" s="1">
        <v>4</v>
      </c>
      <c r="J45" s="22">
        <f t="shared" si="38"/>
        <v>4</v>
      </c>
      <c r="K45" s="1">
        <f t="shared" si="39"/>
        <v>2</v>
      </c>
      <c r="L45">
        <f t="shared" si="40"/>
        <v>-167</v>
      </c>
      <c r="M45" s="24">
        <f t="shared" si="40"/>
        <v>5.394721859298065</v>
      </c>
      <c r="N45" s="1">
        <v>5</v>
      </c>
      <c r="O45" s="22">
        <f t="shared" si="41"/>
        <v>5</v>
      </c>
    </row>
    <row r="46" spans="2:15" ht="15">
      <c r="B46" s="10" t="s">
        <v>29</v>
      </c>
      <c r="C46" t="s">
        <v>24</v>
      </c>
      <c r="D46">
        <v>314</v>
      </c>
      <c r="E46">
        <v>552</v>
      </c>
      <c r="F46">
        <f t="shared" si="35"/>
        <v>0</v>
      </c>
      <c r="G46">
        <f t="shared" si="36"/>
        <v>-238</v>
      </c>
      <c r="H46" s="20">
        <f t="shared" si="37"/>
        <v>0.3625866050808314</v>
      </c>
      <c r="I46" s="1">
        <v>5</v>
      </c>
      <c r="J46" s="22">
        <f t="shared" si="38"/>
        <v>5</v>
      </c>
      <c r="K46" s="1">
        <f t="shared" si="39"/>
        <v>0</v>
      </c>
      <c r="L46">
        <f t="shared" si="40"/>
        <v>-1431</v>
      </c>
      <c r="M46" s="24">
        <f t="shared" si="40"/>
        <v>2.5951827449302884</v>
      </c>
      <c r="N46" s="1">
        <v>6</v>
      </c>
      <c r="O46" s="22">
        <f t="shared" si="41"/>
        <v>6</v>
      </c>
    </row>
    <row r="47" spans="2:15" ht="15">
      <c r="B47" s="10" t="s">
        <v>24</v>
      </c>
      <c r="C47" t="s">
        <v>29</v>
      </c>
      <c r="D47">
        <v>552</v>
      </c>
      <c r="E47">
        <v>314</v>
      </c>
      <c r="F47">
        <f t="shared" si="35"/>
        <v>1</v>
      </c>
      <c r="G47">
        <f t="shared" si="36"/>
        <v>238</v>
      </c>
      <c r="H47" s="20">
        <f t="shared" si="37"/>
        <v>1.6374133949191685</v>
      </c>
      <c r="I47" s="1">
        <v>2</v>
      </c>
      <c r="J47" s="22">
        <f t="shared" si="38"/>
        <v>2</v>
      </c>
      <c r="K47" s="1">
        <f t="shared" si="39"/>
        <v>6</v>
      </c>
      <c r="L47">
        <f t="shared" si="40"/>
        <v>867</v>
      </c>
      <c r="M47" s="24">
        <f t="shared" si="40"/>
        <v>10.027088190114048</v>
      </c>
      <c r="N47" s="1">
        <v>1</v>
      </c>
      <c r="O47" s="22">
        <f t="shared" si="41"/>
        <v>1</v>
      </c>
    </row>
    <row r="48" spans="2:15" ht="15">
      <c r="B48" s="10" t="s">
        <v>28</v>
      </c>
      <c r="C48" t="s">
        <v>26</v>
      </c>
      <c r="D48">
        <v>401</v>
      </c>
      <c r="E48">
        <v>391</v>
      </c>
      <c r="F48">
        <f t="shared" si="35"/>
        <v>1</v>
      </c>
      <c r="G48">
        <f t="shared" si="36"/>
        <v>10</v>
      </c>
      <c r="H48" s="20">
        <f t="shared" si="37"/>
        <v>1.5063131313131313</v>
      </c>
      <c r="I48" s="1">
        <v>3</v>
      </c>
      <c r="J48" s="22">
        <f t="shared" si="38"/>
        <v>3</v>
      </c>
      <c r="K48" s="1">
        <f t="shared" si="39"/>
        <v>4.5</v>
      </c>
      <c r="L48">
        <f t="shared" si="40"/>
        <v>398</v>
      </c>
      <c r="M48" s="24">
        <f t="shared" si="40"/>
        <v>8.253355142230713</v>
      </c>
      <c r="N48" s="1">
        <v>3</v>
      </c>
      <c r="O48" s="22">
        <f t="shared" si="41"/>
        <v>3</v>
      </c>
    </row>
    <row r="49" spans="2:15" ht="15">
      <c r="B49" s="10" t="s">
        <v>25</v>
      </c>
      <c r="C49" t="s">
        <v>27</v>
      </c>
      <c r="D49">
        <v>585</v>
      </c>
      <c r="E49">
        <v>264</v>
      </c>
      <c r="F49">
        <f t="shared" si="35"/>
        <v>1</v>
      </c>
      <c r="G49">
        <f t="shared" si="36"/>
        <v>321</v>
      </c>
      <c r="H49" s="20">
        <f t="shared" si="37"/>
        <v>1.6890459363957597</v>
      </c>
      <c r="I49" s="1">
        <v>1</v>
      </c>
      <c r="J49" s="22">
        <f t="shared" si="38"/>
        <v>1</v>
      </c>
      <c r="K49" s="1">
        <f t="shared" si="39"/>
        <v>4.5</v>
      </c>
      <c r="L49">
        <f t="shared" si="40"/>
        <v>488</v>
      </c>
      <c r="M49" s="24">
        <f t="shared" si="40"/>
        <v>8.297724188714701</v>
      </c>
      <c r="N49" s="1">
        <v>2</v>
      </c>
      <c r="O49" s="22">
        <f t="shared" si="41"/>
        <v>2</v>
      </c>
    </row>
    <row r="51" spans="1:15" ht="15">
      <c r="A51" s="10" t="s">
        <v>51</v>
      </c>
      <c r="B51" s="10" t="s">
        <v>27</v>
      </c>
      <c r="C51" t="s">
        <v>29</v>
      </c>
      <c r="D51">
        <v>467</v>
      </c>
      <c r="E51">
        <v>378</v>
      </c>
      <c r="F51">
        <f aca="true" t="shared" si="42" ref="F51:F56">IF(D51&gt;E51,1,0)</f>
        <v>1</v>
      </c>
      <c r="G51">
        <f aca="true" t="shared" si="43" ref="G51:G56">D51-E51</f>
        <v>89</v>
      </c>
      <c r="H51" s="20">
        <f aca="true" t="shared" si="44" ref="H51:H56">F51+D51/(D51+E51)</f>
        <v>1.552662721893491</v>
      </c>
      <c r="I51" s="1">
        <v>2</v>
      </c>
      <c r="J51" s="22">
        <f aca="true" t="shared" si="45" ref="J51:J56">RANK(H51,H$51:H$56)</f>
        <v>2</v>
      </c>
      <c r="K51" s="1">
        <f aca="true" t="shared" si="46" ref="K51:K56">F51+K44</f>
        <v>5</v>
      </c>
      <c r="L51">
        <f aca="true" t="shared" si="47" ref="L51:M56">L44+G51</f>
        <v>-66</v>
      </c>
      <c r="M51" s="24">
        <f t="shared" si="47"/>
        <v>8.984590596605672</v>
      </c>
      <c r="N51" s="1">
        <v>4</v>
      </c>
      <c r="O51" s="22">
        <f aca="true" t="shared" si="48" ref="O51:O56">RANK(M51,M$51:M$56)</f>
        <v>4</v>
      </c>
    </row>
    <row r="52" spans="2:15" ht="15">
      <c r="B52" s="10" t="s">
        <v>26</v>
      </c>
      <c r="C52" t="s">
        <v>25</v>
      </c>
      <c r="D52">
        <v>381</v>
      </c>
      <c r="E52">
        <v>434</v>
      </c>
      <c r="F52">
        <f t="shared" si="42"/>
        <v>0</v>
      </c>
      <c r="G52">
        <f t="shared" si="43"/>
        <v>-53</v>
      </c>
      <c r="H52" s="20">
        <f t="shared" si="44"/>
        <v>0.46748466257668714</v>
      </c>
      <c r="I52" s="1">
        <v>4</v>
      </c>
      <c r="J52" s="22">
        <f t="shared" si="45"/>
        <v>4</v>
      </c>
      <c r="K52" s="1">
        <f t="shared" si="46"/>
        <v>2</v>
      </c>
      <c r="L52">
        <f t="shared" si="47"/>
        <v>-220</v>
      </c>
      <c r="M52" s="24">
        <f t="shared" si="47"/>
        <v>5.862206521874753</v>
      </c>
      <c r="N52" s="1">
        <v>5</v>
      </c>
      <c r="O52" s="22">
        <f t="shared" si="48"/>
        <v>5</v>
      </c>
    </row>
    <row r="53" spans="2:15" ht="15">
      <c r="B53" s="10" t="s">
        <v>29</v>
      </c>
      <c r="C53" t="s">
        <v>27</v>
      </c>
      <c r="D53">
        <v>378</v>
      </c>
      <c r="E53">
        <v>467</v>
      </c>
      <c r="F53">
        <f t="shared" si="42"/>
        <v>0</v>
      </c>
      <c r="G53">
        <f t="shared" si="43"/>
        <v>-89</v>
      </c>
      <c r="H53" s="20">
        <f t="shared" si="44"/>
        <v>0.44733727810650886</v>
      </c>
      <c r="I53" s="1">
        <v>5</v>
      </c>
      <c r="J53" s="22">
        <f t="shared" si="45"/>
        <v>5</v>
      </c>
      <c r="K53" s="1">
        <f t="shared" si="46"/>
        <v>0</v>
      </c>
      <c r="L53">
        <f t="shared" si="47"/>
        <v>-1520</v>
      </c>
      <c r="M53" s="24">
        <f t="shared" si="47"/>
        <v>3.0425200230367975</v>
      </c>
      <c r="N53" s="1">
        <v>6</v>
      </c>
      <c r="O53" s="22">
        <f t="shared" si="48"/>
        <v>6</v>
      </c>
    </row>
    <row r="54" spans="2:15" ht="15">
      <c r="B54" s="10" t="s">
        <v>24</v>
      </c>
      <c r="C54" t="s">
        <v>28</v>
      </c>
      <c r="D54">
        <v>335</v>
      </c>
      <c r="E54">
        <v>477</v>
      </c>
      <c r="F54">
        <f t="shared" si="42"/>
        <v>0</v>
      </c>
      <c r="G54">
        <f t="shared" si="43"/>
        <v>-142</v>
      </c>
      <c r="H54" s="20">
        <f t="shared" si="44"/>
        <v>0.4125615763546798</v>
      </c>
      <c r="I54" s="1">
        <v>6</v>
      </c>
      <c r="J54" s="22">
        <f t="shared" si="45"/>
        <v>6</v>
      </c>
      <c r="K54" s="1">
        <f t="shared" si="46"/>
        <v>6</v>
      </c>
      <c r="L54">
        <f t="shared" si="47"/>
        <v>725</v>
      </c>
      <c r="M54" s="24">
        <f t="shared" si="47"/>
        <v>10.439649766468728</v>
      </c>
      <c r="N54" s="1">
        <v>1</v>
      </c>
      <c r="O54" s="22">
        <f t="shared" si="48"/>
        <v>1</v>
      </c>
    </row>
    <row r="55" spans="2:15" ht="15">
      <c r="B55" s="10" t="s">
        <v>28</v>
      </c>
      <c r="C55" t="s">
        <v>24</v>
      </c>
      <c r="D55">
        <v>477</v>
      </c>
      <c r="E55">
        <v>335</v>
      </c>
      <c r="F55">
        <f t="shared" si="42"/>
        <v>1</v>
      </c>
      <c r="G55">
        <f t="shared" si="43"/>
        <v>142</v>
      </c>
      <c r="H55" s="20">
        <f t="shared" si="44"/>
        <v>1.5874384236453203</v>
      </c>
      <c r="I55" s="1">
        <v>1</v>
      </c>
      <c r="J55" s="22">
        <f t="shared" si="45"/>
        <v>1</v>
      </c>
      <c r="K55" s="1">
        <f t="shared" si="46"/>
        <v>5.5</v>
      </c>
      <c r="L55">
        <f t="shared" si="47"/>
        <v>540</v>
      </c>
      <c r="M55" s="24">
        <f t="shared" si="47"/>
        <v>9.840793565876034</v>
      </c>
      <c r="N55" s="1">
        <v>3</v>
      </c>
      <c r="O55" s="22">
        <f t="shared" si="48"/>
        <v>2</v>
      </c>
    </row>
    <row r="56" spans="2:15" ht="15">
      <c r="B56" s="10" t="s">
        <v>25</v>
      </c>
      <c r="C56" t="s">
        <v>26</v>
      </c>
      <c r="D56">
        <v>434</v>
      </c>
      <c r="E56">
        <v>381</v>
      </c>
      <c r="F56">
        <f t="shared" si="42"/>
        <v>1</v>
      </c>
      <c r="G56">
        <f t="shared" si="43"/>
        <v>53</v>
      </c>
      <c r="H56" s="20">
        <f t="shared" si="44"/>
        <v>1.532515337423313</v>
      </c>
      <c r="I56" s="1">
        <v>3</v>
      </c>
      <c r="J56" s="22">
        <f t="shared" si="45"/>
        <v>3</v>
      </c>
      <c r="K56" s="1">
        <f t="shared" si="46"/>
        <v>5.5</v>
      </c>
      <c r="L56">
        <f t="shared" si="47"/>
        <v>541</v>
      </c>
      <c r="M56" s="24">
        <f t="shared" si="47"/>
        <v>9.830239526138014</v>
      </c>
      <c r="N56" s="1">
        <v>2</v>
      </c>
      <c r="O56" s="22">
        <f t="shared" si="48"/>
        <v>3</v>
      </c>
    </row>
    <row r="58" spans="1:15" ht="15">
      <c r="A58" s="10" t="s">
        <v>52</v>
      </c>
      <c r="B58" s="10" t="s">
        <v>27</v>
      </c>
      <c r="C58" t="s">
        <v>24</v>
      </c>
      <c r="D58">
        <v>320</v>
      </c>
      <c r="E58">
        <v>549</v>
      </c>
      <c r="F58">
        <f aca="true" t="shared" si="49" ref="F58:F63">IF(D58&gt;E58,1,0)</f>
        <v>0</v>
      </c>
      <c r="G58">
        <f aca="true" t="shared" si="50" ref="G58:G63">D58-E58</f>
        <v>-229</v>
      </c>
      <c r="H58" s="20">
        <f aca="true" t="shared" si="51" ref="H58:H63">F58+D58/(D58+E58)</f>
        <v>0.36823935558112775</v>
      </c>
      <c r="I58" s="1">
        <v>6</v>
      </c>
      <c r="J58" s="22">
        <f aca="true" t="shared" si="52" ref="J58:J63">RANK(H58,H$58:H$63)</f>
        <v>6</v>
      </c>
      <c r="K58" s="1">
        <f aca="true" t="shared" si="53" ref="K58:K63">F58+K51</f>
        <v>5</v>
      </c>
      <c r="L58">
        <f aca="true" t="shared" si="54" ref="L58:M63">L51+G58</f>
        <v>-295</v>
      </c>
      <c r="M58" s="24">
        <f t="shared" si="54"/>
        <v>9.3528299521868</v>
      </c>
      <c r="N58" s="1">
        <v>4</v>
      </c>
      <c r="O58" s="22">
        <f aca="true" t="shared" si="55" ref="O58:O63">RANK(M58,M$58:M$63)</f>
        <v>4</v>
      </c>
    </row>
    <row r="59" spans="2:15" ht="15">
      <c r="B59" s="10" t="s">
        <v>26</v>
      </c>
      <c r="C59" t="s">
        <v>29</v>
      </c>
      <c r="D59">
        <v>371</v>
      </c>
      <c r="E59">
        <v>340</v>
      </c>
      <c r="F59">
        <f t="shared" si="49"/>
        <v>1</v>
      </c>
      <c r="G59">
        <f t="shared" si="50"/>
        <v>31</v>
      </c>
      <c r="H59" s="20">
        <f t="shared" si="51"/>
        <v>1.5218002812939522</v>
      </c>
      <c r="I59" s="1">
        <v>3</v>
      </c>
      <c r="J59" s="22">
        <f t="shared" si="52"/>
        <v>3</v>
      </c>
      <c r="K59" s="1">
        <f t="shared" si="53"/>
        <v>3</v>
      </c>
      <c r="L59">
        <f t="shared" si="54"/>
        <v>-189</v>
      </c>
      <c r="M59" s="24">
        <f t="shared" si="54"/>
        <v>7.384006803168705</v>
      </c>
      <c r="N59" s="1">
        <v>5</v>
      </c>
      <c r="O59" s="22">
        <f t="shared" si="55"/>
        <v>5</v>
      </c>
    </row>
    <row r="60" spans="2:15" ht="15">
      <c r="B60" s="10" t="s">
        <v>29</v>
      </c>
      <c r="C60" t="s">
        <v>26</v>
      </c>
      <c r="D60">
        <v>340</v>
      </c>
      <c r="E60">
        <v>371</v>
      </c>
      <c r="F60">
        <f t="shared" si="49"/>
        <v>0</v>
      </c>
      <c r="G60">
        <f t="shared" si="50"/>
        <v>-31</v>
      </c>
      <c r="H60" s="20">
        <f t="shared" si="51"/>
        <v>0.4781997187060478</v>
      </c>
      <c r="I60" s="1">
        <v>4</v>
      </c>
      <c r="J60" s="22">
        <f t="shared" si="52"/>
        <v>4</v>
      </c>
      <c r="K60" s="1">
        <f t="shared" si="53"/>
        <v>0</v>
      </c>
      <c r="L60">
        <f t="shared" si="54"/>
        <v>-1551</v>
      </c>
      <c r="M60" s="24">
        <f t="shared" si="54"/>
        <v>3.5207197417428455</v>
      </c>
      <c r="N60" s="1">
        <v>6</v>
      </c>
      <c r="O60" s="22">
        <f t="shared" si="55"/>
        <v>6</v>
      </c>
    </row>
    <row r="61" spans="2:15" ht="15">
      <c r="B61" s="10" t="s">
        <v>24</v>
      </c>
      <c r="C61" t="s">
        <v>27</v>
      </c>
      <c r="D61">
        <v>549</v>
      </c>
      <c r="E61">
        <v>320</v>
      </c>
      <c r="F61">
        <f t="shared" si="49"/>
        <v>1</v>
      </c>
      <c r="G61">
        <f t="shared" si="50"/>
        <v>229</v>
      </c>
      <c r="H61" s="20">
        <f t="shared" si="51"/>
        <v>1.6317606444188724</v>
      </c>
      <c r="I61" s="1">
        <v>1</v>
      </c>
      <c r="J61" s="22">
        <f t="shared" si="52"/>
        <v>1</v>
      </c>
      <c r="K61" s="1">
        <f t="shared" si="53"/>
        <v>7</v>
      </c>
      <c r="L61">
        <f t="shared" si="54"/>
        <v>954</v>
      </c>
      <c r="M61" s="24">
        <f t="shared" si="54"/>
        <v>12.0714104108876</v>
      </c>
      <c r="N61" s="1">
        <v>1</v>
      </c>
      <c r="O61" s="22">
        <f t="shared" si="55"/>
        <v>1</v>
      </c>
    </row>
    <row r="62" spans="2:15" ht="15">
      <c r="B62" s="10" t="s">
        <v>28</v>
      </c>
      <c r="C62" t="s">
        <v>25</v>
      </c>
      <c r="D62">
        <v>299</v>
      </c>
      <c r="E62">
        <v>409</v>
      </c>
      <c r="F62">
        <f t="shared" si="49"/>
        <v>0</v>
      </c>
      <c r="G62">
        <f t="shared" si="50"/>
        <v>-110</v>
      </c>
      <c r="H62" s="20">
        <f t="shared" si="51"/>
        <v>0.422316384180791</v>
      </c>
      <c r="I62" s="1">
        <v>5</v>
      </c>
      <c r="J62" s="22">
        <f t="shared" si="52"/>
        <v>5</v>
      </c>
      <c r="K62" s="1">
        <f t="shared" si="53"/>
        <v>5.5</v>
      </c>
      <c r="L62">
        <f t="shared" si="54"/>
        <v>430</v>
      </c>
      <c r="M62" s="24">
        <f t="shared" si="54"/>
        <v>10.263109950056824</v>
      </c>
      <c r="N62" s="1">
        <v>3</v>
      </c>
      <c r="O62" s="22">
        <f t="shared" si="55"/>
        <v>3</v>
      </c>
    </row>
    <row r="63" spans="2:15" ht="15">
      <c r="B63" s="10" t="s">
        <v>25</v>
      </c>
      <c r="C63" t="s">
        <v>28</v>
      </c>
      <c r="D63">
        <v>409</v>
      </c>
      <c r="E63">
        <v>299</v>
      </c>
      <c r="F63">
        <f t="shared" si="49"/>
        <v>1</v>
      </c>
      <c r="G63">
        <f t="shared" si="50"/>
        <v>110</v>
      </c>
      <c r="H63" s="20">
        <f t="shared" si="51"/>
        <v>1.577683615819209</v>
      </c>
      <c r="I63" s="1">
        <v>2</v>
      </c>
      <c r="J63" s="22">
        <f t="shared" si="52"/>
        <v>2</v>
      </c>
      <c r="K63" s="1">
        <f t="shared" si="53"/>
        <v>6.5</v>
      </c>
      <c r="L63">
        <f t="shared" si="54"/>
        <v>651</v>
      </c>
      <c r="M63" s="24">
        <f t="shared" si="54"/>
        <v>11.407923141957223</v>
      </c>
      <c r="N63" s="1">
        <v>2</v>
      </c>
      <c r="O63" s="22">
        <f t="shared" si="55"/>
        <v>2</v>
      </c>
    </row>
    <row r="65" spans="1:15" ht="15">
      <c r="A65" s="10" t="s">
        <v>53</v>
      </c>
      <c r="B65" s="10" t="s">
        <v>27</v>
      </c>
      <c r="C65" t="s">
        <v>28</v>
      </c>
      <c r="D65">
        <v>374</v>
      </c>
      <c r="E65">
        <v>385</v>
      </c>
      <c r="F65">
        <f aca="true" t="shared" si="56" ref="F65:F70">IF(D65&gt;E65,1,0)</f>
        <v>0</v>
      </c>
      <c r="G65">
        <f aca="true" t="shared" si="57" ref="G65:G70">D65-E65</f>
        <v>-11</v>
      </c>
      <c r="H65" s="20">
        <f aca="true" t="shared" si="58" ref="H65:H70">F65+D65/(D65+E65)</f>
        <v>0.4927536231884058</v>
      </c>
      <c r="I65" s="1">
        <v>4</v>
      </c>
      <c r="J65" s="22">
        <f aca="true" t="shared" si="59" ref="J65:J70">RANK(H65,H$65:H$70)</f>
        <v>4</v>
      </c>
      <c r="K65" s="1">
        <f aca="true" t="shared" si="60" ref="K65:K70">F65+K58</f>
        <v>5</v>
      </c>
      <c r="L65">
        <f aca="true" t="shared" si="61" ref="L65:M70">L58+G65</f>
        <v>-306</v>
      </c>
      <c r="M65" s="24">
        <f t="shared" si="61"/>
        <v>9.845583575375207</v>
      </c>
      <c r="N65" s="1">
        <v>4</v>
      </c>
      <c r="O65" s="22">
        <f aca="true" t="shared" si="62" ref="O65:O70">RANK(M65,M$65:M$70)</f>
        <v>4</v>
      </c>
    </row>
    <row r="66" spans="2:15" ht="15">
      <c r="B66" s="10" t="s">
        <v>26</v>
      </c>
      <c r="C66" t="s">
        <v>24</v>
      </c>
      <c r="D66">
        <v>284</v>
      </c>
      <c r="E66">
        <v>512</v>
      </c>
      <c r="F66">
        <f t="shared" si="56"/>
        <v>0</v>
      </c>
      <c r="G66">
        <f t="shared" si="57"/>
        <v>-228</v>
      </c>
      <c r="H66" s="20">
        <f t="shared" si="58"/>
        <v>0.35678391959798994</v>
      </c>
      <c r="I66" s="1">
        <v>5</v>
      </c>
      <c r="J66" s="22">
        <f t="shared" si="59"/>
        <v>5</v>
      </c>
      <c r="K66" s="1">
        <f t="shared" si="60"/>
        <v>3</v>
      </c>
      <c r="L66">
        <f t="shared" si="61"/>
        <v>-417</v>
      </c>
      <c r="M66" s="24">
        <f t="shared" si="61"/>
        <v>7.740790722766695</v>
      </c>
      <c r="N66" s="1">
        <v>5</v>
      </c>
      <c r="O66" s="22">
        <f t="shared" si="62"/>
        <v>5</v>
      </c>
    </row>
    <row r="67" spans="2:15" ht="15">
      <c r="B67" s="10" t="s">
        <v>29</v>
      </c>
      <c r="C67" t="s">
        <v>25</v>
      </c>
      <c r="D67">
        <v>256</v>
      </c>
      <c r="E67">
        <v>562</v>
      </c>
      <c r="F67">
        <f t="shared" si="56"/>
        <v>0</v>
      </c>
      <c r="G67">
        <f t="shared" si="57"/>
        <v>-306</v>
      </c>
      <c r="H67" s="20">
        <f t="shared" si="58"/>
        <v>0.31295843520782396</v>
      </c>
      <c r="I67" s="1">
        <v>6</v>
      </c>
      <c r="J67" s="22">
        <f t="shared" si="59"/>
        <v>6</v>
      </c>
      <c r="K67" s="1">
        <f t="shared" si="60"/>
        <v>0</v>
      </c>
      <c r="L67">
        <f t="shared" si="61"/>
        <v>-1857</v>
      </c>
      <c r="M67" s="24">
        <f t="shared" si="61"/>
        <v>3.8336781769506696</v>
      </c>
      <c r="N67" s="1">
        <v>6</v>
      </c>
      <c r="O67" s="22">
        <f t="shared" si="62"/>
        <v>6</v>
      </c>
    </row>
    <row r="68" spans="2:15" ht="15">
      <c r="B68" s="10" t="s">
        <v>24</v>
      </c>
      <c r="C68" t="s">
        <v>26</v>
      </c>
      <c r="D68">
        <v>512</v>
      </c>
      <c r="E68">
        <v>284</v>
      </c>
      <c r="F68">
        <f t="shared" si="56"/>
        <v>1</v>
      </c>
      <c r="G68">
        <f t="shared" si="57"/>
        <v>228</v>
      </c>
      <c r="H68" s="20">
        <f t="shared" si="58"/>
        <v>1.6432160804020102</v>
      </c>
      <c r="I68" s="1">
        <v>2</v>
      </c>
      <c r="J68" s="22">
        <f t="shared" si="59"/>
        <v>2</v>
      </c>
      <c r="K68" s="1">
        <f t="shared" si="60"/>
        <v>8</v>
      </c>
      <c r="L68">
        <f t="shared" si="61"/>
        <v>1182</v>
      </c>
      <c r="M68" s="24">
        <f t="shared" si="61"/>
        <v>13.71462649128961</v>
      </c>
      <c r="N68" s="1">
        <v>1</v>
      </c>
      <c r="O68" s="22">
        <f t="shared" si="62"/>
        <v>1</v>
      </c>
    </row>
    <row r="69" spans="2:15" ht="15">
      <c r="B69" s="10" t="s">
        <v>28</v>
      </c>
      <c r="C69" t="s">
        <v>27</v>
      </c>
      <c r="D69">
        <v>385</v>
      </c>
      <c r="E69">
        <v>374</v>
      </c>
      <c r="F69">
        <f t="shared" si="56"/>
        <v>1</v>
      </c>
      <c r="G69">
        <f t="shared" si="57"/>
        <v>11</v>
      </c>
      <c r="H69" s="20">
        <f t="shared" si="58"/>
        <v>1.5072463768115942</v>
      </c>
      <c r="I69" s="1">
        <v>3</v>
      </c>
      <c r="J69" s="22">
        <f t="shared" si="59"/>
        <v>3</v>
      </c>
      <c r="K69" s="1">
        <f t="shared" si="60"/>
        <v>6.5</v>
      </c>
      <c r="L69">
        <f t="shared" si="61"/>
        <v>441</v>
      </c>
      <c r="M69" s="24">
        <f t="shared" si="61"/>
        <v>11.770356326868418</v>
      </c>
      <c r="N69" s="1">
        <v>3</v>
      </c>
      <c r="O69" s="22">
        <f t="shared" si="62"/>
        <v>3</v>
      </c>
    </row>
    <row r="70" spans="2:15" ht="15">
      <c r="B70" s="10" t="s">
        <v>25</v>
      </c>
      <c r="C70" t="s">
        <v>29</v>
      </c>
      <c r="D70">
        <v>562</v>
      </c>
      <c r="E70">
        <v>256</v>
      </c>
      <c r="F70">
        <f t="shared" si="56"/>
        <v>1</v>
      </c>
      <c r="G70">
        <f t="shared" si="57"/>
        <v>306</v>
      </c>
      <c r="H70" s="20">
        <f t="shared" si="58"/>
        <v>1.687041564792176</v>
      </c>
      <c r="I70" s="1">
        <v>1</v>
      </c>
      <c r="J70" s="22">
        <f t="shared" si="59"/>
        <v>1</v>
      </c>
      <c r="K70" s="1">
        <f t="shared" si="60"/>
        <v>7.5</v>
      </c>
      <c r="L70">
        <f t="shared" si="61"/>
        <v>957</v>
      </c>
      <c r="M70" s="24">
        <f t="shared" si="61"/>
        <v>13.0949647067494</v>
      </c>
      <c r="N70" s="1">
        <v>2</v>
      </c>
      <c r="O70" s="22">
        <f t="shared" si="62"/>
        <v>2</v>
      </c>
    </row>
    <row r="72" spans="1:15" ht="15">
      <c r="A72" s="10" t="s">
        <v>54</v>
      </c>
      <c r="B72" s="10" t="s">
        <v>27</v>
      </c>
      <c r="C72" t="s">
        <v>26</v>
      </c>
      <c r="D72">
        <v>444</v>
      </c>
      <c r="E72">
        <v>298</v>
      </c>
      <c r="F72">
        <f aca="true" t="shared" si="63" ref="F72:F77">IF(D72&gt;E72,1,0)</f>
        <v>1</v>
      </c>
      <c r="G72">
        <f aca="true" t="shared" si="64" ref="G72:G77">D72-E72</f>
        <v>146</v>
      </c>
      <c r="H72" s="20">
        <f aca="true" t="shared" si="65" ref="H72:H77">F72+D72/(D72+E72)</f>
        <v>1.5983827493261455</v>
      </c>
      <c r="I72" s="1">
        <v>2</v>
      </c>
      <c r="J72" s="22">
        <f aca="true" t="shared" si="66" ref="J72:J77">RANK(H72,H$72:H$77)</f>
        <v>2</v>
      </c>
      <c r="K72" s="1">
        <f aca="true" t="shared" si="67" ref="K72:K77">F72+K65</f>
        <v>6</v>
      </c>
      <c r="L72">
        <f aca="true" t="shared" si="68" ref="L72:M77">L65+G72</f>
        <v>-160</v>
      </c>
      <c r="M72" s="24">
        <f t="shared" si="68"/>
        <v>11.443966324701352</v>
      </c>
      <c r="N72" s="1">
        <v>4</v>
      </c>
      <c r="O72" s="22">
        <f aca="true" t="shared" si="69" ref="O72:O77">RANK(M72,M$72:M$77)</f>
        <v>4</v>
      </c>
    </row>
    <row r="73" spans="2:15" ht="15">
      <c r="B73" s="10" t="s">
        <v>26</v>
      </c>
      <c r="C73" t="s">
        <v>27</v>
      </c>
      <c r="D73">
        <v>298</v>
      </c>
      <c r="E73">
        <v>444</v>
      </c>
      <c r="F73">
        <f t="shared" si="63"/>
        <v>0</v>
      </c>
      <c r="G73">
        <f t="shared" si="64"/>
        <v>-146</v>
      </c>
      <c r="H73" s="20">
        <f t="shared" si="65"/>
        <v>0.40161725067385445</v>
      </c>
      <c r="I73" s="1">
        <v>5</v>
      </c>
      <c r="J73" s="22">
        <f t="shared" si="66"/>
        <v>5</v>
      </c>
      <c r="K73" s="1">
        <f t="shared" si="67"/>
        <v>3</v>
      </c>
      <c r="L73">
        <f t="shared" si="68"/>
        <v>-563</v>
      </c>
      <c r="M73" s="24">
        <f t="shared" si="68"/>
        <v>8.14240797344055</v>
      </c>
      <c r="N73" s="1">
        <v>5</v>
      </c>
      <c r="O73" s="22">
        <f t="shared" si="69"/>
        <v>5</v>
      </c>
    </row>
    <row r="74" spans="2:15" ht="15">
      <c r="B74" s="10" t="s">
        <v>29</v>
      </c>
      <c r="C74" t="s">
        <v>28</v>
      </c>
      <c r="D74">
        <v>289</v>
      </c>
      <c r="E74">
        <v>475</v>
      </c>
      <c r="F74">
        <f t="shared" si="63"/>
        <v>0</v>
      </c>
      <c r="G74">
        <f t="shared" si="64"/>
        <v>-186</v>
      </c>
      <c r="H74" s="20">
        <f t="shared" si="65"/>
        <v>0.3782722513089005</v>
      </c>
      <c r="I74" s="1">
        <v>6</v>
      </c>
      <c r="J74" s="22">
        <f t="shared" si="66"/>
        <v>6</v>
      </c>
      <c r="K74" s="1">
        <f t="shared" si="67"/>
        <v>0</v>
      </c>
      <c r="L74">
        <f t="shared" si="68"/>
        <v>-2043</v>
      </c>
      <c r="M74" s="24">
        <f t="shared" si="68"/>
        <v>4.21195042825957</v>
      </c>
      <c r="N74" s="1">
        <v>6</v>
      </c>
      <c r="O74" s="22">
        <f t="shared" si="69"/>
        <v>6</v>
      </c>
    </row>
    <row r="75" spans="2:15" ht="15">
      <c r="B75" s="10" t="s">
        <v>24</v>
      </c>
      <c r="C75" t="s">
        <v>25</v>
      </c>
      <c r="D75">
        <v>485</v>
      </c>
      <c r="E75">
        <v>483</v>
      </c>
      <c r="F75">
        <f t="shared" si="63"/>
        <v>1</v>
      </c>
      <c r="G75">
        <f t="shared" si="64"/>
        <v>2</v>
      </c>
      <c r="H75" s="20">
        <f t="shared" si="65"/>
        <v>1.5010330578512396</v>
      </c>
      <c r="I75" s="1">
        <v>3</v>
      </c>
      <c r="J75" s="22">
        <f t="shared" si="66"/>
        <v>3</v>
      </c>
      <c r="K75" s="1">
        <f t="shared" si="67"/>
        <v>9</v>
      </c>
      <c r="L75">
        <f t="shared" si="68"/>
        <v>1184</v>
      </c>
      <c r="M75" s="24">
        <f t="shared" si="68"/>
        <v>15.21565954914085</v>
      </c>
      <c r="N75" s="1">
        <v>1</v>
      </c>
      <c r="O75" s="22">
        <f t="shared" si="69"/>
        <v>1</v>
      </c>
    </row>
    <row r="76" spans="2:15" ht="15">
      <c r="B76" s="10" t="s">
        <v>28</v>
      </c>
      <c r="C76" t="s">
        <v>29</v>
      </c>
      <c r="D76">
        <v>475</v>
      </c>
      <c r="E76">
        <v>289</v>
      </c>
      <c r="F76">
        <f t="shared" si="63"/>
        <v>1</v>
      </c>
      <c r="G76">
        <f t="shared" si="64"/>
        <v>186</v>
      </c>
      <c r="H76" s="20">
        <f t="shared" si="65"/>
        <v>1.6217277486910995</v>
      </c>
      <c r="I76" s="1">
        <v>1</v>
      </c>
      <c r="J76" s="22">
        <f t="shared" si="66"/>
        <v>1</v>
      </c>
      <c r="K76" s="1">
        <f t="shared" si="67"/>
        <v>7.5</v>
      </c>
      <c r="L76">
        <f t="shared" si="68"/>
        <v>627</v>
      </c>
      <c r="M76" s="24">
        <f t="shared" si="68"/>
        <v>13.392084075559518</v>
      </c>
      <c r="N76" s="1">
        <v>3</v>
      </c>
      <c r="O76" s="22">
        <f t="shared" si="69"/>
        <v>3</v>
      </c>
    </row>
    <row r="77" spans="2:15" ht="15">
      <c r="B77" s="10" t="s">
        <v>25</v>
      </c>
      <c r="C77" t="s">
        <v>24</v>
      </c>
      <c r="D77">
        <v>483</v>
      </c>
      <c r="E77">
        <v>485</v>
      </c>
      <c r="F77">
        <f t="shared" si="63"/>
        <v>0</v>
      </c>
      <c r="G77">
        <f t="shared" si="64"/>
        <v>-2</v>
      </c>
      <c r="H77" s="20">
        <f t="shared" si="65"/>
        <v>0.4989669421487603</v>
      </c>
      <c r="I77" s="1">
        <v>4</v>
      </c>
      <c r="J77" s="22">
        <f t="shared" si="66"/>
        <v>4</v>
      </c>
      <c r="K77" s="1">
        <f t="shared" si="67"/>
        <v>7.5</v>
      </c>
      <c r="L77">
        <f t="shared" si="68"/>
        <v>955</v>
      </c>
      <c r="M77" s="24">
        <f t="shared" si="68"/>
        <v>13.59393164889816</v>
      </c>
      <c r="N77" s="1">
        <v>2</v>
      </c>
      <c r="O77" s="22">
        <f t="shared" si="69"/>
        <v>2</v>
      </c>
    </row>
    <row r="79" spans="1:15" ht="15">
      <c r="A79" s="10" t="s">
        <v>56</v>
      </c>
      <c r="B79" s="10" t="s">
        <v>27</v>
      </c>
      <c r="C79" t="s">
        <v>25</v>
      </c>
      <c r="D79" s="12">
        <v>468</v>
      </c>
      <c r="E79" s="12">
        <v>309</v>
      </c>
      <c r="F79">
        <f aca="true" t="shared" si="70" ref="F79:F84">IF(D79&gt;E79,1,0)</f>
        <v>1</v>
      </c>
      <c r="G79">
        <f aca="true" t="shared" si="71" ref="G79:G84">D79-E79</f>
        <v>159</v>
      </c>
      <c r="H79" s="20">
        <f aca="true" t="shared" si="72" ref="H79:H84">F79+D79/(D79+E79)</f>
        <v>1.6023166023166024</v>
      </c>
      <c r="I79" s="1">
        <v>1</v>
      </c>
      <c r="J79" s="22">
        <f aca="true" t="shared" si="73" ref="J79:J84">RANK(H79,H$79:H$84)</f>
        <v>1</v>
      </c>
      <c r="K79" s="1">
        <f aca="true" t="shared" si="74" ref="K79:K84">F79+K72</f>
        <v>7</v>
      </c>
      <c r="L79">
        <f aca="true" t="shared" si="75" ref="L79:M84">L72+G79</f>
        <v>-1</v>
      </c>
      <c r="M79" s="24">
        <f t="shared" si="75"/>
        <v>13.046282927017954</v>
      </c>
      <c r="N79" s="1">
        <v>4</v>
      </c>
      <c r="O79" s="22">
        <f aca="true" t="shared" si="76" ref="O79:O84">RANK(M79,M$79:M$84)</f>
        <v>4</v>
      </c>
    </row>
    <row r="80" spans="2:15" ht="15">
      <c r="B80" s="10" t="s">
        <v>26</v>
      </c>
      <c r="C80" t="s">
        <v>28</v>
      </c>
      <c r="D80">
        <v>465</v>
      </c>
      <c r="E80">
        <v>312</v>
      </c>
      <c r="F80">
        <f t="shared" si="70"/>
        <v>1</v>
      </c>
      <c r="G80">
        <f t="shared" si="71"/>
        <v>153</v>
      </c>
      <c r="H80" s="20">
        <f t="shared" si="72"/>
        <v>1.5984555984555984</v>
      </c>
      <c r="I80" s="1">
        <v>3</v>
      </c>
      <c r="J80" s="22">
        <f t="shared" si="73"/>
        <v>3</v>
      </c>
      <c r="K80" s="1">
        <f t="shared" si="74"/>
        <v>4</v>
      </c>
      <c r="L80">
        <f t="shared" si="75"/>
        <v>-410</v>
      </c>
      <c r="M80" s="24">
        <f t="shared" si="75"/>
        <v>9.74086357189615</v>
      </c>
      <c r="N80" s="1">
        <v>5</v>
      </c>
      <c r="O80" s="22">
        <f t="shared" si="76"/>
        <v>5</v>
      </c>
    </row>
    <row r="81" spans="2:15" ht="15">
      <c r="B81" s="10" t="s">
        <v>29</v>
      </c>
      <c r="C81" t="s">
        <v>24</v>
      </c>
      <c r="D81">
        <v>309</v>
      </c>
      <c r="E81">
        <v>468</v>
      </c>
      <c r="F81">
        <f t="shared" si="70"/>
        <v>0</v>
      </c>
      <c r="G81">
        <f t="shared" si="71"/>
        <v>-159</v>
      </c>
      <c r="H81" s="20">
        <f t="shared" si="72"/>
        <v>0.39768339768339767</v>
      </c>
      <c r="I81" s="1">
        <v>5</v>
      </c>
      <c r="J81" s="22">
        <f t="shared" si="73"/>
        <v>5</v>
      </c>
      <c r="K81" s="1">
        <f t="shared" si="74"/>
        <v>0</v>
      </c>
      <c r="L81">
        <f t="shared" si="75"/>
        <v>-2202</v>
      </c>
      <c r="M81" s="24">
        <f t="shared" si="75"/>
        <v>4.609633825942968</v>
      </c>
      <c r="N81" s="1">
        <v>6</v>
      </c>
      <c r="O81" s="22">
        <f t="shared" si="76"/>
        <v>6</v>
      </c>
    </row>
    <row r="82" spans="2:15" ht="15">
      <c r="B82" s="10" t="s">
        <v>24</v>
      </c>
      <c r="C82" t="s">
        <v>29</v>
      </c>
      <c r="D82" s="12">
        <v>468</v>
      </c>
      <c r="E82" s="12">
        <v>309</v>
      </c>
      <c r="F82">
        <f t="shared" si="70"/>
        <v>1</v>
      </c>
      <c r="G82">
        <f t="shared" si="71"/>
        <v>159</v>
      </c>
      <c r="H82" s="20">
        <f t="shared" si="72"/>
        <v>1.6023166023166024</v>
      </c>
      <c r="I82" s="1">
        <v>1</v>
      </c>
      <c r="J82" s="22">
        <f t="shared" si="73"/>
        <v>1</v>
      </c>
      <c r="K82" s="1">
        <f t="shared" si="74"/>
        <v>10</v>
      </c>
      <c r="L82">
        <f t="shared" si="75"/>
        <v>1343</v>
      </c>
      <c r="M82" s="24">
        <f t="shared" si="75"/>
        <v>16.817976151457454</v>
      </c>
      <c r="N82" s="1">
        <v>1</v>
      </c>
      <c r="O82" s="22">
        <f t="shared" si="76"/>
        <v>1</v>
      </c>
    </row>
    <row r="83" spans="2:15" ht="15">
      <c r="B83" s="10" t="s">
        <v>28</v>
      </c>
      <c r="C83" t="s">
        <v>28</v>
      </c>
      <c r="D83">
        <v>312</v>
      </c>
      <c r="E83">
        <v>465</v>
      </c>
      <c r="F83">
        <f t="shared" si="70"/>
        <v>0</v>
      </c>
      <c r="G83">
        <f t="shared" si="71"/>
        <v>-153</v>
      </c>
      <c r="H83" s="20">
        <f t="shared" si="72"/>
        <v>0.4015444015444015</v>
      </c>
      <c r="I83" s="1">
        <v>4</v>
      </c>
      <c r="J83" s="22">
        <f t="shared" si="73"/>
        <v>4</v>
      </c>
      <c r="K83" s="1">
        <f t="shared" si="74"/>
        <v>7.5</v>
      </c>
      <c r="L83">
        <f t="shared" si="75"/>
        <v>474</v>
      </c>
      <c r="M83" s="24">
        <f t="shared" si="75"/>
        <v>13.793628477103919</v>
      </c>
      <c r="N83" s="1">
        <v>3</v>
      </c>
      <c r="O83" s="22">
        <f t="shared" si="76"/>
        <v>3</v>
      </c>
    </row>
    <row r="84" spans="2:15" ht="15">
      <c r="B84" s="10" t="s">
        <v>25</v>
      </c>
      <c r="C84" t="s">
        <v>27</v>
      </c>
      <c r="D84">
        <v>309</v>
      </c>
      <c r="E84">
        <v>468</v>
      </c>
      <c r="F84">
        <f t="shared" si="70"/>
        <v>0</v>
      </c>
      <c r="G84">
        <f t="shared" si="71"/>
        <v>-159</v>
      </c>
      <c r="H84" s="20">
        <f t="shared" si="72"/>
        <v>0.39768339768339767</v>
      </c>
      <c r="I84" s="1">
        <v>5</v>
      </c>
      <c r="J84" s="22">
        <f t="shared" si="73"/>
        <v>5</v>
      </c>
      <c r="K84" s="1">
        <f t="shared" si="74"/>
        <v>7.5</v>
      </c>
      <c r="L84">
        <f t="shared" si="75"/>
        <v>796</v>
      </c>
      <c r="M84" s="24">
        <f t="shared" si="75"/>
        <v>13.991615046581558</v>
      </c>
      <c r="N84" s="1">
        <v>2</v>
      </c>
      <c r="O84" s="22">
        <f t="shared" si="76"/>
        <v>2</v>
      </c>
    </row>
    <row r="86" spans="1:15" ht="15">
      <c r="A86" s="10" t="s">
        <v>57</v>
      </c>
      <c r="B86" s="10" t="s">
        <v>27</v>
      </c>
      <c r="C86" t="s">
        <v>29</v>
      </c>
      <c r="D86">
        <v>471</v>
      </c>
      <c r="E86">
        <v>330</v>
      </c>
      <c r="F86">
        <f aca="true" t="shared" si="77" ref="F86:F91">IF(D86&gt;E86,1,0)</f>
        <v>1</v>
      </c>
      <c r="G86">
        <f aca="true" t="shared" si="78" ref="G86:G91">D86-E86</f>
        <v>141</v>
      </c>
      <c r="H86" s="20">
        <f aca="true" t="shared" si="79" ref="H86:H91">F86+D86/(D86+E86)</f>
        <v>1.5880149812734081</v>
      </c>
      <c r="I86" s="1">
        <v>1</v>
      </c>
      <c r="J86" s="22">
        <f aca="true" t="shared" si="80" ref="J86:J91">RANK(H86,H$86:H$91)</f>
        <v>1</v>
      </c>
      <c r="K86" s="1">
        <f aca="true" t="shared" si="81" ref="K86:K91">F86+K79</f>
        <v>8</v>
      </c>
      <c r="L86">
        <f aca="true" t="shared" si="82" ref="L86:M91">L79+G86</f>
        <v>140</v>
      </c>
      <c r="M86" s="24">
        <f t="shared" si="82"/>
        <v>14.634297908291362</v>
      </c>
      <c r="N86" s="1">
        <v>3</v>
      </c>
      <c r="O86" s="22">
        <f aca="true" t="shared" si="83" ref="O86:O91">RANK(M86,M$86:M$91)</f>
        <v>3</v>
      </c>
    </row>
    <row r="87" spans="2:15" ht="15">
      <c r="B87" s="10" t="s">
        <v>26</v>
      </c>
      <c r="C87" t="s">
        <v>25</v>
      </c>
      <c r="D87">
        <v>335</v>
      </c>
      <c r="E87">
        <v>359</v>
      </c>
      <c r="F87">
        <f t="shared" si="77"/>
        <v>0</v>
      </c>
      <c r="G87">
        <f t="shared" si="78"/>
        <v>-24</v>
      </c>
      <c r="H87" s="20">
        <f t="shared" si="79"/>
        <v>0.4827089337175792</v>
      </c>
      <c r="I87" s="1">
        <v>4</v>
      </c>
      <c r="J87" s="22">
        <f t="shared" si="80"/>
        <v>4</v>
      </c>
      <c r="K87" s="1">
        <f t="shared" si="81"/>
        <v>4</v>
      </c>
      <c r="L87">
        <f t="shared" si="82"/>
        <v>-434</v>
      </c>
      <c r="M87" s="24">
        <f t="shared" si="82"/>
        <v>10.223572505613728</v>
      </c>
      <c r="N87" s="1">
        <v>5</v>
      </c>
      <c r="O87" s="22">
        <f t="shared" si="83"/>
        <v>5</v>
      </c>
    </row>
    <row r="88" spans="2:15" ht="15">
      <c r="B88" s="10" t="s">
        <v>29</v>
      </c>
      <c r="C88" t="s">
        <v>27</v>
      </c>
      <c r="D88">
        <v>330</v>
      </c>
      <c r="E88">
        <v>471</v>
      </c>
      <c r="F88">
        <f t="shared" si="77"/>
        <v>0</v>
      </c>
      <c r="G88">
        <f t="shared" si="78"/>
        <v>-141</v>
      </c>
      <c r="H88" s="20">
        <f t="shared" si="79"/>
        <v>0.41198501872659177</v>
      </c>
      <c r="I88" s="1">
        <v>6</v>
      </c>
      <c r="J88" s="22">
        <f t="shared" si="80"/>
        <v>6</v>
      </c>
      <c r="K88" s="1">
        <f t="shared" si="81"/>
        <v>0</v>
      </c>
      <c r="L88">
        <f t="shared" si="82"/>
        <v>-2343</v>
      </c>
      <c r="M88" s="24">
        <f t="shared" si="82"/>
        <v>5.021618844669559</v>
      </c>
      <c r="N88" s="1">
        <v>6</v>
      </c>
      <c r="O88" s="22">
        <f t="shared" si="83"/>
        <v>6</v>
      </c>
    </row>
    <row r="89" spans="2:15" ht="15">
      <c r="B89" s="10" t="s">
        <v>24</v>
      </c>
      <c r="C89" t="s">
        <v>28</v>
      </c>
      <c r="D89">
        <v>425</v>
      </c>
      <c r="E89">
        <v>338</v>
      </c>
      <c r="F89">
        <f t="shared" si="77"/>
        <v>1</v>
      </c>
      <c r="G89">
        <f t="shared" si="78"/>
        <v>87</v>
      </c>
      <c r="H89" s="20">
        <f t="shared" si="79"/>
        <v>1.5570117955439056</v>
      </c>
      <c r="I89" s="1">
        <v>2</v>
      </c>
      <c r="J89" s="22">
        <f t="shared" si="80"/>
        <v>2</v>
      </c>
      <c r="K89" s="1">
        <f t="shared" si="81"/>
        <v>11</v>
      </c>
      <c r="L89">
        <f t="shared" si="82"/>
        <v>1430</v>
      </c>
      <c r="M89" s="24">
        <f t="shared" si="82"/>
        <v>18.374987947001358</v>
      </c>
      <c r="N89" s="1">
        <v>1</v>
      </c>
      <c r="O89" s="22">
        <f t="shared" si="83"/>
        <v>1</v>
      </c>
    </row>
    <row r="90" spans="2:15" ht="15">
      <c r="B90" s="10" t="s">
        <v>28</v>
      </c>
      <c r="C90" t="s">
        <v>24</v>
      </c>
      <c r="D90">
        <v>338</v>
      </c>
      <c r="E90">
        <v>425</v>
      </c>
      <c r="F90">
        <f t="shared" si="77"/>
        <v>0</v>
      </c>
      <c r="G90">
        <f t="shared" si="78"/>
        <v>-87</v>
      </c>
      <c r="H90" s="20">
        <f t="shared" si="79"/>
        <v>0.4429882044560944</v>
      </c>
      <c r="I90" s="1">
        <v>5</v>
      </c>
      <c r="J90" s="22">
        <f t="shared" si="80"/>
        <v>5</v>
      </c>
      <c r="K90" s="1">
        <f t="shared" si="81"/>
        <v>7.5</v>
      </c>
      <c r="L90">
        <f t="shared" si="82"/>
        <v>387</v>
      </c>
      <c r="M90" s="24">
        <f t="shared" si="82"/>
        <v>14.236616681560013</v>
      </c>
      <c r="N90" s="1">
        <v>4</v>
      </c>
      <c r="O90" s="22">
        <f t="shared" si="83"/>
        <v>4</v>
      </c>
    </row>
    <row r="91" spans="2:15" ht="15">
      <c r="B91" s="10" t="s">
        <v>25</v>
      </c>
      <c r="C91" t="s">
        <v>26</v>
      </c>
      <c r="D91">
        <v>359</v>
      </c>
      <c r="E91">
        <v>335</v>
      </c>
      <c r="F91">
        <f t="shared" si="77"/>
        <v>1</v>
      </c>
      <c r="G91">
        <f t="shared" si="78"/>
        <v>24</v>
      </c>
      <c r="H91" s="20">
        <f t="shared" si="79"/>
        <v>1.5172910662824206</v>
      </c>
      <c r="I91" s="1">
        <v>3</v>
      </c>
      <c r="J91" s="22">
        <f t="shared" si="80"/>
        <v>3</v>
      </c>
      <c r="K91" s="1">
        <f t="shared" si="81"/>
        <v>8.5</v>
      </c>
      <c r="L91">
        <f t="shared" si="82"/>
        <v>820</v>
      </c>
      <c r="M91" s="24">
        <f t="shared" si="82"/>
        <v>15.50890611286398</v>
      </c>
      <c r="N91" s="1">
        <v>2</v>
      </c>
      <c r="O91" s="22">
        <f t="shared" si="83"/>
        <v>2</v>
      </c>
    </row>
    <row r="93" spans="1:15" ht="15">
      <c r="A93" s="10" t="s">
        <v>58</v>
      </c>
      <c r="B93" s="10" t="s">
        <v>27</v>
      </c>
      <c r="C93" t="s">
        <v>24</v>
      </c>
      <c r="D93">
        <v>466</v>
      </c>
      <c r="E93">
        <v>424</v>
      </c>
      <c r="F93">
        <f aca="true" t="shared" si="84" ref="F93:F98">IF(D93&gt;E93,1,0)</f>
        <v>1</v>
      </c>
      <c r="G93">
        <f aca="true" t="shared" si="85" ref="G93:G98">D93-E93</f>
        <v>42</v>
      </c>
      <c r="H93" s="20">
        <f aca="true" t="shared" si="86" ref="H93:H98">F93+D93/(D93+E93)</f>
        <v>1.5235955056179775</v>
      </c>
      <c r="I93" s="1">
        <v>2</v>
      </c>
      <c r="J93" s="22">
        <f aca="true" t="shared" si="87" ref="J93:J98">RANK(H93,H$93:H$98)</f>
        <v>2</v>
      </c>
      <c r="K93" s="1">
        <f aca="true" t="shared" si="88" ref="K93:K98">F93+K86</f>
        <v>9</v>
      </c>
      <c r="L93">
        <f aca="true" t="shared" si="89" ref="L93:M98">L86+G93</f>
        <v>182</v>
      </c>
      <c r="M93" s="24">
        <f t="shared" si="89"/>
        <v>16.15789341390934</v>
      </c>
      <c r="N93" s="1">
        <v>2</v>
      </c>
      <c r="O93" s="22">
        <f aca="true" t="shared" si="90" ref="O93:O98">RANK(M93,M$93:M$98)</f>
        <v>2</v>
      </c>
    </row>
    <row r="94" spans="2:15" ht="15">
      <c r="B94" s="10" t="s">
        <v>26</v>
      </c>
      <c r="C94" t="s">
        <v>29</v>
      </c>
      <c r="D94">
        <v>361</v>
      </c>
      <c r="E94">
        <v>342</v>
      </c>
      <c r="F94">
        <f t="shared" si="84"/>
        <v>1</v>
      </c>
      <c r="G94">
        <f t="shared" si="85"/>
        <v>19</v>
      </c>
      <c r="H94" s="20">
        <f t="shared" si="86"/>
        <v>1.5135135135135136</v>
      </c>
      <c r="I94" s="1">
        <v>3</v>
      </c>
      <c r="J94" s="22">
        <f t="shared" si="87"/>
        <v>3</v>
      </c>
      <c r="K94" s="1">
        <f t="shared" si="88"/>
        <v>5</v>
      </c>
      <c r="L94">
        <f t="shared" si="89"/>
        <v>-415</v>
      </c>
      <c r="M94" s="24">
        <f t="shared" si="89"/>
        <v>11.737086019127242</v>
      </c>
      <c r="N94" s="1">
        <v>5</v>
      </c>
      <c r="O94" s="22">
        <f t="shared" si="90"/>
        <v>5</v>
      </c>
    </row>
    <row r="95" spans="2:15" ht="15">
      <c r="B95" s="10" t="s">
        <v>29</v>
      </c>
      <c r="C95" t="s">
        <v>26</v>
      </c>
      <c r="D95">
        <v>342</v>
      </c>
      <c r="E95">
        <v>361</v>
      </c>
      <c r="F95">
        <f t="shared" si="84"/>
        <v>0</v>
      </c>
      <c r="G95">
        <f t="shared" si="85"/>
        <v>-19</v>
      </c>
      <c r="H95" s="20">
        <f t="shared" si="86"/>
        <v>0.4864864864864865</v>
      </c>
      <c r="I95" s="1">
        <v>4</v>
      </c>
      <c r="J95" s="22">
        <f t="shared" si="87"/>
        <v>4</v>
      </c>
      <c r="K95" s="1">
        <f t="shared" si="88"/>
        <v>0</v>
      </c>
      <c r="L95">
        <f t="shared" si="89"/>
        <v>-2362</v>
      </c>
      <c r="M95" s="24">
        <f t="shared" si="89"/>
        <v>5.508105331156046</v>
      </c>
      <c r="N95" s="1">
        <v>6</v>
      </c>
      <c r="O95" s="22">
        <f t="shared" si="90"/>
        <v>6</v>
      </c>
    </row>
    <row r="96" spans="2:15" ht="15">
      <c r="B96" s="10" t="s">
        <v>24</v>
      </c>
      <c r="C96" t="s">
        <v>27</v>
      </c>
      <c r="D96">
        <v>424</v>
      </c>
      <c r="E96">
        <v>466</v>
      </c>
      <c r="F96">
        <f t="shared" si="84"/>
        <v>0</v>
      </c>
      <c r="G96">
        <f t="shared" si="85"/>
        <v>-42</v>
      </c>
      <c r="H96" s="20">
        <f t="shared" si="86"/>
        <v>0.4764044943820225</v>
      </c>
      <c r="I96" s="1">
        <v>5</v>
      </c>
      <c r="J96" s="22">
        <f t="shared" si="87"/>
        <v>5</v>
      </c>
      <c r="K96" s="1">
        <f t="shared" si="88"/>
        <v>11</v>
      </c>
      <c r="L96">
        <f t="shared" si="89"/>
        <v>1388</v>
      </c>
      <c r="M96" s="24">
        <f t="shared" si="89"/>
        <v>18.851392441383382</v>
      </c>
      <c r="N96" s="1">
        <v>1</v>
      </c>
      <c r="O96" s="22">
        <f t="shared" si="90"/>
        <v>1</v>
      </c>
    </row>
    <row r="97" spans="2:15" ht="15">
      <c r="B97" s="10" t="s">
        <v>28</v>
      </c>
      <c r="C97" t="s">
        <v>25</v>
      </c>
      <c r="D97">
        <v>442</v>
      </c>
      <c r="E97">
        <v>314</v>
      </c>
      <c r="F97">
        <f t="shared" si="84"/>
        <v>1</v>
      </c>
      <c r="G97">
        <f t="shared" si="85"/>
        <v>128</v>
      </c>
      <c r="H97" s="20">
        <f t="shared" si="86"/>
        <v>1.5846560846560847</v>
      </c>
      <c r="I97" s="1">
        <v>1</v>
      </c>
      <c r="J97" s="22">
        <f t="shared" si="87"/>
        <v>1</v>
      </c>
      <c r="K97" s="1">
        <f t="shared" si="88"/>
        <v>8.5</v>
      </c>
      <c r="L97">
        <f t="shared" si="89"/>
        <v>515</v>
      </c>
      <c r="M97" s="24">
        <f t="shared" si="89"/>
        <v>15.821272766216097</v>
      </c>
      <c r="N97" s="1">
        <v>4</v>
      </c>
      <c r="O97" s="22">
        <f t="shared" si="90"/>
        <v>4</v>
      </c>
    </row>
    <row r="98" spans="2:15" ht="15">
      <c r="B98" s="10" t="s">
        <v>25</v>
      </c>
      <c r="C98" t="s">
        <v>28</v>
      </c>
      <c r="D98">
        <v>314</v>
      </c>
      <c r="E98">
        <v>442</v>
      </c>
      <c r="F98">
        <f t="shared" si="84"/>
        <v>0</v>
      </c>
      <c r="G98">
        <f t="shared" si="85"/>
        <v>-128</v>
      </c>
      <c r="H98" s="20">
        <f t="shared" si="86"/>
        <v>0.41534391534391535</v>
      </c>
      <c r="I98" s="1">
        <v>6</v>
      </c>
      <c r="J98" s="22">
        <f t="shared" si="87"/>
        <v>6</v>
      </c>
      <c r="K98" s="1">
        <f t="shared" si="88"/>
        <v>8.5</v>
      </c>
      <c r="L98">
        <f t="shared" si="89"/>
        <v>692</v>
      </c>
      <c r="M98" s="24">
        <f t="shared" si="89"/>
        <v>15.924250028207894</v>
      </c>
      <c r="N98" s="1">
        <v>3</v>
      </c>
      <c r="O98" s="22">
        <f t="shared" si="90"/>
        <v>3</v>
      </c>
    </row>
    <row r="100" spans="1:15" ht="15">
      <c r="A100" s="10" t="s">
        <v>59</v>
      </c>
      <c r="B100" s="10" t="s">
        <v>27</v>
      </c>
      <c r="C100" t="s">
        <v>28</v>
      </c>
      <c r="D100">
        <v>506</v>
      </c>
      <c r="E100">
        <v>500</v>
      </c>
      <c r="F100">
        <f aca="true" t="shared" si="91" ref="F100:F105">IF(D100&gt;E100,1,0)</f>
        <v>1</v>
      </c>
      <c r="G100">
        <f aca="true" t="shared" si="92" ref="G100:G105">D100-E100</f>
        <v>6</v>
      </c>
      <c r="H100" s="20">
        <f aca="true" t="shared" si="93" ref="H100:H105">F100+D100/(D100+E100)</f>
        <v>1.502982107355865</v>
      </c>
      <c r="I100" s="1">
        <v>3</v>
      </c>
      <c r="J100" s="22">
        <f aca="true" t="shared" si="94" ref="J100:J105">RANK(H100,H$100:H$105)</f>
        <v>3</v>
      </c>
      <c r="K100" s="1">
        <f aca="true" t="shared" si="95" ref="K100:K105">F100+K93</f>
        <v>10</v>
      </c>
      <c r="L100">
        <f aca="true" t="shared" si="96" ref="L100:M105">L93+G100</f>
        <v>188</v>
      </c>
      <c r="M100" s="24">
        <f t="shared" si="96"/>
        <v>17.660875521265204</v>
      </c>
      <c r="N100" s="1">
        <v>2</v>
      </c>
      <c r="O100" s="22">
        <f aca="true" t="shared" si="97" ref="O100:O105">RANK(M100,M$100:M$105)</f>
        <v>2</v>
      </c>
    </row>
    <row r="101" spans="2:15" ht="15">
      <c r="B101" s="10" t="s">
        <v>26</v>
      </c>
      <c r="C101" t="s">
        <v>24</v>
      </c>
      <c r="D101">
        <v>390</v>
      </c>
      <c r="E101">
        <v>455</v>
      </c>
      <c r="F101">
        <f t="shared" si="91"/>
        <v>0</v>
      </c>
      <c r="G101">
        <f t="shared" si="92"/>
        <v>-65</v>
      </c>
      <c r="H101" s="20">
        <f t="shared" si="93"/>
        <v>0.46153846153846156</v>
      </c>
      <c r="I101" s="1">
        <v>5</v>
      </c>
      <c r="J101" s="22">
        <f t="shared" si="94"/>
        <v>5</v>
      </c>
      <c r="K101" s="1">
        <f t="shared" si="95"/>
        <v>5</v>
      </c>
      <c r="L101">
        <f t="shared" si="96"/>
        <v>-480</v>
      </c>
      <c r="M101" s="24">
        <f t="shared" si="96"/>
        <v>12.198624480665703</v>
      </c>
      <c r="N101" s="1">
        <v>5</v>
      </c>
      <c r="O101" s="22">
        <f t="shared" si="97"/>
        <v>5</v>
      </c>
    </row>
    <row r="102" spans="2:15" ht="15">
      <c r="B102" s="10" t="s">
        <v>29</v>
      </c>
      <c r="C102" t="s">
        <v>25</v>
      </c>
      <c r="D102">
        <v>294</v>
      </c>
      <c r="E102">
        <v>371</v>
      </c>
      <c r="F102">
        <f t="shared" si="91"/>
        <v>0</v>
      </c>
      <c r="G102">
        <f t="shared" si="92"/>
        <v>-77</v>
      </c>
      <c r="H102" s="20">
        <f t="shared" si="93"/>
        <v>0.4421052631578947</v>
      </c>
      <c r="I102" s="1">
        <v>6</v>
      </c>
      <c r="J102" s="22">
        <f t="shared" si="94"/>
        <v>6</v>
      </c>
      <c r="K102" s="1">
        <f t="shared" si="95"/>
        <v>0</v>
      </c>
      <c r="L102">
        <f t="shared" si="96"/>
        <v>-2439</v>
      </c>
      <c r="M102" s="24">
        <f t="shared" si="96"/>
        <v>5.9502105943139405</v>
      </c>
      <c r="N102" s="1">
        <v>6</v>
      </c>
      <c r="O102" s="22">
        <f t="shared" si="97"/>
        <v>6</v>
      </c>
    </row>
    <row r="103" spans="2:15" ht="15">
      <c r="B103" s="10" t="s">
        <v>24</v>
      </c>
      <c r="C103" t="s">
        <v>26</v>
      </c>
      <c r="D103">
        <v>455</v>
      </c>
      <c r="E103">
        <v>390</v>
      </c>
      <c r="F103">
        <f t="shared" si="91"/>
        <v>1</v>
      </c>
      <c r="G103">
        <f t="shared" si="92"/>
        <v>65</v>
      </c>
      <c r="H103" s="20">
        <f t="shared" si="93"/>
        <v>1.5384615384615383</v>
      </c>
      <c r="I103" s="1">
        <v>2</v>
      </c>
      <c r="J103" s="22">
        <f t="shared" si="94"/>
        <v>2</v>
      </c>
      <c r="K103" s="1">
        <f t="shared" si="95"/>
        <v>12</v>
      </c>
      <c r="L103">
        <f t="shared" si="96"/>
        <v>1453</v>
      </c>
      <c r="M103" s="24">
        <f t="shared" si="96"/>
        <v>20.389853979844922</v>
      </c>
      <c r="N103" s="1">
        <v>1</v>
      </c>
      <c r="O103" s="22">
        <f t="shared" si="97"/>
        <v>1</v>
      </c>
    </row>
    <row r="104" spans="2:15" ht="15">
      <c r="B104" s="10" t="s">
        <v>28</v>
      </c>
      <c r="C104" t="s">
        <v>27</v>
      </c>
      <c r="D104">
        <v>500</v>
      </c>
      <c r="E104">
        <v>506</v>
      </c>
      <c r="F104">
        <f t="shared" si="91"/>
        <v>0</v>
      </c>
      <c r="G104">
        <f t="shared" si="92"/>
        <v>-6</v>
      </c>
      <c r="H104" s="20">
        <f t="shared" si="93"/>
        <v>0.4970178926441352</v>
      </c>
      <c r="I104" s="1">
        <v>4</v>
      </c>
      <c r="J104" s="22">
        <f t="shared" si="94"/>
        <v>4</v>
      </c>
      <c r="K104" s="1">
        <f t="shared" si="95"/>
        <v>8.5</v>
      </c>
      <c r="L104">
        <f t="shared" si="96"/>
        <v>509</v>
      </c>
      <c r="M104" s="24">
        <f t="shared" si="96"/>
        <v>16.31829065886023</v>
      </c>
      <c r="N104" s="1">
        <v>4</v>
      </c>
      <c r="O104" s="22">
        <f t="shared" si="97"/>
        <v>4</v>
      </c>
    </row>
    <row r="105" spans="2:15" ht="15">
      <c r="B105" s="10" t="s">
        <v>25</v>
      </c>
      <c r="C105" t="s">
        <v>29</v>
      </c>
      <c r="D105">
        <v>371</v>
      </c>
      <c r="E105">
        <v>294</v>
      </c>
      <c r="F105">
        <f t="shared" si="91"/>
        <v>1</v>
      </c>
      <c r="G105">
        <f t="shared" si="92"/>
        <v>77</v>
      </c>
      <c r="H105" s="20">
        <f t="shared" si="93"/>
        <v>1.5578947368421052</v>
      </c>
      <c r="I105" s="1">
        <v>1</v>
      </c>
      <c r="J105" s="22">
        <f t="shared" si="94"/>
        <v>1</v>
      </c>
      <c r="K105" s="1">
        <f t="shared" si="95"/>
        <v>9.5</v>
      </c>
      <c r="L105">
        <f t="shared" si="96"/>
        <v>769</v>
      </c>
      <c r="M105" s="24">
        <f t="shared" si="96"/>
        <v>17.48214476505</v>
      </c>
      <c r="N105" s="1">
        <v>3</v>
      </c>
      <c r="O105" s="22">
        <f t="shared" si="97"/>
        <v>3</v>
      </c>
    </row>
    <row r="107" spans="1:15" ht="15">
      <c r="A107" s="10" t="s">
        <v>60</v>
      </c>
      <c r="B107" s="10" t="s">
        <v>27</v>
      </c>
      <c r="C107" t="s">
        <v>24</v>
      </c>
      <c r="D107">
        <v>387</v>
      </c>
      <c r="E107">
        <v>382</v>
      </c>
      <c r="F107">
        <f aca="true" t="shared" si="98" ref="F107:F112">IF(D107&gt;E107,1,0)</f>
        <v>1</v>
      </c>
      <c r="G107">
        <f aca="true" t="shared" si="99" ref="G107:G112">D107-E107</f>
        <v>5</v>
      </c>
      <c r="H107" s="20">
        <f>F107+D107/(D107+E107)</f>
        <v>1.5032509752925878</v>
      </c>
      <c r="I107" s="1">
        <v>2</v>
      </c>
      <c r="J107" s="22">
        <f aca="true" t="shared" si="100" ref="J107:J112">RANK(H107,H$107:H$112)</f>
        <v>2</v>
      </c>
      <c r="K107" s="1">
        <f aca="true" t="shared" si="101" ref="K107:K112">F107+K100</f>
        <v>11</v>
      </c>
      <c r="L107">
        <f aca="true" t="shared" si="102" ref="L107:M112">L100+G107</f>
        <v>193</v>
      </c>
      <c r="M107" s="24">
        <f t="shared" si="102"/>
        <v>19.16412649655779</v>
      </c>
      <c r="N107" s="1">
        <v>2</v>
      </c>
      <c r="O107" s="22">
        <f aca="true" t="shared" si="103" ref="O107:O112">RANK(M107,M$107:M$112)</f>
        <v>2</v>
      </c>
    </row>
    <row r="108" spans="2:15" ht="15">
      <c r="B108" s="10" t="s">
        <v>26</v>
      </c>
      <c r="C108" t="s">
        <v>29</v>
      </c>
      <c r="D108" s="12">
        <v>0</v>
      </c>
      <c r="E108" s="12">
        <v>0</v>
      </c>
      <c r="F108">
        <f t="shared" si="98"/>
        <v>0</v>
      </c>
      <c r="G108">
        <f t="shared" si="99"/>
        <v>0</v>
      </c>
      <c r="H108" s="20">
        <v>0</v>
      </c>
      <c r="I108" s="28">
        <v>4</v>
      </c>
      <c r="J108" s="29">
        <f t="shared" si="100"/>
        <v>5</v>
      </c>
      <c r="K108" s="1">
        <f t="shared" si="101"/>
        <v>5</v>
      </c>
      <c r="L108">
        <f t="shared" si="102"/>
        <v>-480</v>
      </c>
      <c r="M108" s="24">
        <f t="shared" si="102"/>
        <v>12.198624480665703</v>
      </c>
      <c r="N108" s="1">
        <v>5</v>
      </c>
      <c r="O108" s="22">
        <f t="shared" si="103"/>
        <v>5</v>
      </c>
    </row>
    <row r="109" spans="2:15" ht="15">
      <c r="B109" s="10" t="s">
        <v>29</v>
      </c>
      <c r="C109" t="s">
        <v>26</v>
      </c>
      <c r="D109" s="12">
        <v>0</v>
      </c>
      <c r="E109" s="12">
        <v>0</v>
      </c>
      <c r="F109">
        <f t="shared" si="98"/>
        <v>0</v>
      </c>
      <c r="G109">
        <f t="shared" si="99"/>
        <v>0</v>
      </c>
      <c r="H109" s="20">
        <v>0</v>
      </c>
      <c r="I109" s="28">
        <v>4</v>
      </c>
      <c r="J109" s="29">
        <f t="shared" si="100"/>
        <v>5</v>
      </c>
      <c r="K109" s="1">
        <f t="shared" si="101"/>
        <v>0</v>
      </c>
      <c r="L109">
        <f t="shared" si="102"/>
        <v>-2439</v>
      </c>
      <c r="M109" s="24">
        <f t="shared" si="102"/>
        <v>5.9502105943139405</v>
      </c>
      <c r="N109" s="1">
        <v>6</v>
      </c>
      <c r="O109" s="22">
        <f t="shared" si="103"/>
        <v>6</v>
      </c>
    </row>
    <row r="110" spans="2:15" ht="15">
      <c r="B110" s="10" t="s">
        <v>24</v>
      </c>
      <c r="C110" t="s">
        <v>27</v>
      </c>
      <c r="D110">
        <v>382</v>
      </c>
      <c r="E110">
        <v>387</v>
      </c>
      <c r="F110">
        <f t="shared" si="98"/>
        <v>0</v>
      </c>
      <c r="G110">
        <f t="shared" si="99"/>
        <v>-5</v>
      </c>
      <c r="H110" s="20">
        <f>F110+D110/(D110+E110)</f>
        <v>0.4967490247074122</v>
      </c>
      <c r="I110" s="1">
        <v>3</v>
      </c>
      <c r="J110" s="22">
        <f t="shared" si="100"/>
        <v>3</v>
      </c>
      <c r="K110" s="1">
        <f t="shared" si="101"/>
        <v>12</v>
      </c>
      <c r="L110">
        <f t="shared" si="102"/>
        <v>1448</v>
      </c>
      <c r="M110" s="24">
        <f t="shared" si="102"/>
        <v>20.886603004552335</v>
      </c>
      <c r="N110" s="1">
        <v>1</v>
      </c>
      <c r="O110" s="22">
        <f t="shared" si="103"/>
        <v>1</v>
      </c>
    </row>
    <row r="111" spans="2:15" ht="15">
      <c r="B111" s="10" t="s">
        <v>28</v>
      </c>
      <c r="C111" t="s">
        <v>25</v>
      </c>
      <c r="D111">
        <v>462</v>
      </c>
      <c r="E111">
        <v>322</v>
      </c>
      <c r="F111">
        <f t="shared" si="98"/>
        <v>1</v>
      </c>
      <c r="G111">
        <f t="shared" si="99"/>
        <v>140</v>
      </c>
      <c r="H111" s="20">
        <f>F111+D111/(D111+E111)</f>
        <v>1.5892857142857144</v>
      </c>
      <c r="I111" s="1">
        <v>1</v>
      </c>
      <c r="J111" s="22">
        <f t="shared" si="100"/>
        <v>1</v>
      </c>
      <c r="K111" s="1">
        <f t="shared" si="101"/>
        <v>9.5</v>
      </c>
      <c r="L111">
        <f t="shared" si="102"/>
        <v>649</v>
      </c>
      <c r="M111" s="24">
        <f t="shared" si="102"/>
        <v>17.907576373145947</v>
      </c>
      <c r="N111" s="1">
        <v>3</v>
      </c>
      <c r="O111" s="22">
        <f t="shared" si="103"/>
        <v>3</v>
      </c>
    </row>
    <row r="112" spans="2:15" ht="15">
      <c r="B112" s="10" t="s">
        <v>25</v>
      </c>
      <c r="C112" t="s">
        <v>28</v>
      </c>
      <c r="D112">
        <v>322</v>
      </c>
      <c r="E112">
        <v>462</v>
      </c>
      <c r="F112">
        <f t="shared" si="98"/>
        <v>0</v>
      </c>
      <c r="G112">
        <f t="shared" si="99"/>
        <v>-140</v>
      </c>
      <c r="H112" s="20">
        <f>F112+D112/(D112+E112)</f>
        <v>0.4107142857142857</v>
      </c>
      <c r="I112" s="1">
        <v>6</v>
      </c>
      <c r="J112" s="22">
        <f t="shared" si="100"/>
        <v>4</v>
      </c>
      <c r="K112" s="1">
        <f t="shared" si="101"/>
        <v>9.5</v>
      </c>
      <c r="L112">
        <f t="shared" si="102"/>
        <v>629</v>
      </c>
      <c r="M112" s="24">
        <f t="shared" si="102"/>
        <v>17.892859050764283</v>
      </c>
      <c r="N112" s="1">
        <v>4</v>
      </c>
      <c r="O112" s="22">
        <f t="shared" si="103"/>
        <v>4</v>
      </c>
    </row>
    <row r="114" spans="1:15" ht="15">
      <c r="A114" s="10" t="s">
        <v>61</v>
      </c>
      <c r="B114" s="10" t="s">
        <v>27</v>
      </c>
      <c r="C114" t="s">
        <v>28</v>
      </c>
      <c r="D114">
        <v>416</v>
      </c>
      <c r="E114">
        <v>449</v>
      </c>
      <c r="F114">
        <f>IF(D114&gt;E114,1,0)</f>
        <v>0</v>
      </c>
      <c r="G114">
        <f aca="true" t="shared" si="104" ref="G114:G119">D114-E114</f>
        <v>-33</v>
      </c>
      <c r="H114" s="20">
        <f>F114+D114/(D114+E114)</f>
        <v>0.48092485549132946</v>
      </c>
      <c r="I114" s="1">
        <v>5</v>
      </c>
      <c r="J114" s="22">
        <f aca="true" t="shared" si="105" ref="J114:J119">RANK(H114,H$114:H$119)</f>
        <v>5</v>
      </c>
      <c r="K114" s="1">
        <f>F114+K107</f>
        <v>11</v>
      </c>
      <c r="L114">
        <f>L107+G114</f>
        <v>160</v>
      </c>
      <c r="M114" s="24">
        <f>M107+H114</f>
        <v>19.645051352049123</v>
      </c>
      <c r="N114" s="1">
        <v>2</v>
      </c>
      <c r="O114" s="22">
        <f aca="true" t="shared" si="106" ref="O114:O119">RANK(M114,M$114:M$119)</f>
        <v>2</v>
      </c>
    </row>
    <row r="115" spans="2:16" ht="15">
      <c r="B115" s="10" t="s">
        <v>26</v>
      </c>
      <c r="C115" t="s">
        <v>25</v>
      </c>
      <c r="D115">
        <v>399</v>
      </c>
      <c r="E115">
        <v>449</v>
      </c>
      <c r="F115">
        <f>IF(D115&gt;E115,1,0)</f>
        <v>0</v>
      </c>
      <c r="G115">
        <f t="shared" si="104"/>
        <v>-50</v>
      </c>
      <c r="H115" s="20">
        <f>F115+D115/(D115+E115)</f>
        <v>0.4705188679245283</v>
      </c>
      <c r="I115" s="1">
        <v>6</v>
      </c>
      <c r="J115" s="22">
        <f t="shared" si="105"/>
        <v>6</v>
      </c>
      <c r="K115" s="28">
        <f>F115+K108+1</f>
        <v>6</v>
      </c>
      <c r="L115" s="12">
        <f>L108+G115+P115</f>
        <v>-336</v>
      </c>
      <c r="M115" s="24">
        <f>M108+H115</f>
        <v>12.669143348590232</v>
      </c>
      <c r="N115" s="1">
        <v>5</v>
      </c>
      <c r="O115" s="22">
        <f t="shared" si="106"/>
        <v>5</v>
      </c>
      <c r="P115" s="34">
        <v>194</v>
      </c>
    </row>
    <row r="116" spans="2:16" ht="15">
      <c r="B116" s="10" t="s">
        <v>29</v>
      </c>
      <c r="C116" t="s">
        <v>24</v>
      </c>
      <c r="D116" s="12">
        <v>75</v>
      </c>
      <c r="E116" s="12">
        <v>75</v>
      </c>
      <c r="F116">
        <v>1</v>
      </c>
      <c r="G116">
        <f t="shared" si="104"/>
        <v>0</v>
      </c>
      <c r="H116" s="20">
        <v>1</v>
      </c>
      <c r="I116" s="1">
        <v>3</v>
      </c>
      <c r="J116" s="22">
        <f t="shared" si="105"/>
        <v>3</v>
      </c>
      <c r="K116" s="1">
        <f>F116+K109</f>
        <v>1</v>
      </c>
      <c r="L116" s="12">
        <f>L109+G116+P116</f>
        <v>-2558</v>
      </c>
      <c r="M116" s="24">
        <f>M109+H116</f>
        <v>6.9502105943139405</v>
      </c>
      <c r="N116" s="1">
        <v>6</v>
      </c>
      <c r="O116" s="22">
        <f t="shared" si="106"/>
        <v>6</v>
      </c>
      <c r="P116" s="34">
        <v>-119</v>
      </c>
    </row>
    <row r="117" spans="2:15" ht="15">
      <c r="B117" s="10" t="s">
        <v>24</v>
      </c>
      <c r="C117" t="s">
        <v>29</v>
      </c>
      <c r="D117" s="12">
        <v>75</v>
      </c>
      <c r="E117" s="12">
        <v>75</v>
      </c>
      <c r="F117">
        <v>1</v>
      </c>
      <c r="G117">
        <f t="shared" si="104"/>
        <v>0</v>
      </c>
      <c r="H117" s="20">
        <v>1</v>
      </c>
      <c r="I117" s="1">
        <v>3</v>
      </c>
      <c r="J117" s="22">
        <f t="shared" si="105"/>
        <v>3</v>
      </c>
      <c r="K117" s="1">
        <f>F117+K110</f>
        <v>13</v>
      </c>
      <c r="L117">
        <f>L110+G117</f>
        <v>1448</v>
      </c>
      <c r="M117" s="24">
        <f>M110+H117</f>
        <v>21.886603004552335</v>
      </c>
      <c r="N117" s="1">
        <v>1</v>
      </c>
      <c r="O117" s="22">
        <f t="shared" si="106"/>
        <v>1</v>
      </c>
    </row>
    <row r="118" spans="2:15" ht="15">
      <c r="B118" s="10" t="s">
        <v>28</v>
      </c>
      <c r="C118" t="s">
        <v>27</v>
      </c>
      <c r="D118">
        <v>449</v>
      </c>
      <c r="E118">
        <v>416</v>
      </c>
      <c r="F118">
        <f>IF(D118&gt;E118,1,0)</f>
        <v>1</v>
      </c>
      <c r="G118">
        <f t="shared" si="104"/>
        <v>33</v>
      </c>
      <c r="H118" s="20">
        <f>F118+D118/(D118+E118)</f>
        <v>1.5190751445086705</v>
      </c>
      <c r="I118" s="1">
        <v>2</v>
      </c>
      <c r="J118" s="22">
        <f t="shared" si="105"/>
        <v>2</v>
      </c>
      <c r="K118" s="1">
        <f>F118+K111</f>
        <v>10.5</v>
      </c>
      <c r="L118">
        <f>L111+G118</f>
        <v>682</v>
      </c>
      <c r="M118" s="24">
        <f>M111+H118</f>
        <v>19.426651517654616</v>
      </c>
      <c r="N118" s="1">
        <v>3</v>
      </c>
      <c r="O118" s="22">
        <f t="shared" si="106"/>
        <v>3</v>
      </c>
    </row>
    <row r="119" spans="2:15" ht="15">
      <c r="B119" s="10" t="s">
        <v>25</v>
      </c>
      <c r="C119" t="s">
        <v>26</v>
      </c>
      <c r="D119">
        <v>449</v>
      </c>
      <c r="E119">
        <v>399</v>
      </c>
      <c r="F119">
        <f>IF(D119&gt;E119,1,0)</f>
        <v>1</v>
      </c>
      <c r="G119">
        <f t="shared" si="104"/>
        <v>50</v>
      </c>
      <c r="H119" s="20">
        <f>F119+D119/(D119+E119)</f>
        <v>1.5294811320754715</v>
      </c>
      <c r="I119" s="1">
        <v>1</v>
      </c>
      <c r="J119" s="22">
        <f t="shared" si="105"/>
        <v>1</v>
      </c>
      <c r="K119" s="1">
        <f>F119+K112</f>
        <v>10.5</v>
      </c>
      <c r="L119">
        <f>L112+G119</f>
        <v>679</v>
      </c>
      <c r="M119" s="24">
        <f>M112+H119</f>
        <v>19.422340182839754</v>
      </c>
      <c r="N119" s="1">
        <v>4</v>
      </c>
      <c r="O119" s="22">
        <f t="shared" si="106"/>
        <v>4</v>
      </c>
    </row>
    <row r="121" spans="1:15" ht="15">
      <c r="A121" s="10" t="s">
        <v>62</v>
      </c>
      <c r="B121" s="10" t="s">
        <v>27</v>
      </c>
      <c r="C121" t="s">
        <v>28</v>
      </c>
      <c r="D121">
        <v>339</v>
      </c>
      <c r="E121">
        <v>501</v>
      </c>
      <c r="F121">
        <f>IF(D121&gt;E121,1,0)</f>
        <v>0</v>
      </c>
      <c r="G121">
        <f aca="true" t="shared" si="107" ref="G121:G126">D121-E121</f>
        <v>-162</v>
      </c>
      <c r="H121" s="20">
        <f>F121+D121/(D121+E121)</f>
        <v>0.4035714285714286</v>
      </c>
      <c r="I121" s="1">
        <v>6</v>
      </c>
      <c r="J121" s="22">
        <f aca="true" t="shared" si="108" ref="J121:J126">RANK(H121,H$121:H$126)</f>
        <v>6</v>
      </c>
      <c r="K121" s="1">
        <f aca="true" t="shared" si="109" ref="K121:K126">F121+K114</f>
        <v>11</v>
      </c>
      <c r="L121">
        <f aca="true" t="shared" si="110" ref="L121:M126">L114+G121</f>
        <v>-2</v>
      </c>
      <c r="M121" s="24">
        <f t="shared" si="110"/>
        <v>20.04862278062055</v>
      </c>
      <c r="N121" s="1">
        <v>4</v>
      </c>
      <c r="O121" s="22">
        <f aca="true" t="shared" si="111" ref="O121:O126">RANK(M121,M$121:M$126)</f>
        <v>4</v>
      </c>
    </row>
    <row r="122" spans="2:15" ht="15">
      <c r="B122" s="10" t="s">
        <v>26</v>
      </c>
      <c r="C122" t="s">
        <v>25</v>
      </c>
      <c r="D122">
        <v>356</v>
      </c>
      <c r="E122">
        <v>465</v>
      </c>
      <c r="F122">
        <f>IF(D122&gt;E122,1,0)</f>
        <v>0</v>
      </c>
      <c r="G122">
        <f t="shared" si="107"/>
        <v>-109</v>
      </c>
      <c r="H122" s="20">
        <f>F122+D122/(D122+E122)</f>
        <v>0.4336175395858709</v>
      </c>
      <c r="I122" s="1">
        <v>5</v>
      </c>
      <c r="J122" s="22">
        <f t="shared" si="108"/>
        <v>5</v>
      </c>
      <c r="K122" s="1">
        <f t="shared" si="109"/>
        <v>6</v>
      </c>
      <c r="L122">
        <f t="shared" si="110"/>
        <v>-445</v>
      </c>
      <c r="M122" s="24">
        <f t="shared" si="110"/>
        <v>13.102760888176103</v>
      </c>
      <c r="N122" s="1">
        <v>5</v>
      </c>
      <c r="O122" s="22">
        <f t="shared" si="111"/>
        <v>5</v>
      </c>
    </row>
    <row r="123" spans="2:16" ht="15">
      <c r="B123" s="10" t="s">
        <v>29</v>
      </c>
      <c r="C123" t="s">
        <v>24</v>
      </c>
      <c r="D123" s="12">
        <v>75</v>
      </c>
      <c r="E123" s="12">
        <v>75</v>
      </c>
      <c r="F123">
        <v>1</v>
      </c>
      <c r="G123">
        <f t="shared" si="107"/>
        <v>0</v>
      </c>
      <c r="H123" s="20">
        <v>1</v>
      </c>
      <c r="I123" s="1">
        <v>3</v>
      </c>
      <c r="J123" s="22">
        <f t="shared" si="108"/>
        <v>3</v>
      </c>
      <c r="K123" s="1">
        <f t="shared" si="109"/>
        <v>2</v>
      </c>
      <c r="L123" s="12">
        <f>L116+G123+P123</f>
        <v>-2483</v>
      </c>
      <c r="M123" s="24">
        <f t="shared" si="110"/>
        <v>7.9502105943139405</v>
      </c>
      <c r="N123" s="1">
        <v>6</v>
      </c>
      <c r="O123" s="22">
        <f t="shared" si="111"/>
        <v>6</v>
      </c>
      <c r="P123" s="34">
        <v>75</v>
      </c>
    </row>
    <row r="124" spans="2:16" ht="15">
      <c r="B124" s="10" t="s">
        <v>24</v>
      </c>
      <c r="C124" t="s">
        <v>29</v>
      </c>
      <c r="D124" s="12">
        <v>75</v>
      </c>
      <c r="E124" s="12">
        <v>75</v>
      </c>
      <c r="F124">
        <v>1</v>
      </c>
      <c r="G124">
        <f t="shared" si="107"/>
        <v>0</v>
      </c>
      <c r="H124" s="20">
        <v>1</v>
      </c>
      <c r="I124" s="1">
        <v>3</v>
      </c>
      <c r="J124" s="22">
        <f t="shared" si="108"/>
        <v>3</v>
      </c>
      <c r="K124" s="1">
        <f t="shared" si="109"/>
        <v>14</v>
      </c>
      <c r="L124" s="12">
        <f>L117+G124+P124</f>
        <v>1598</v>
      </c>
      <c r="M124" s="24">
        <f t="shared" si="110"/>
        <v>22.886603004552335</v>
      </c>
      <c r="N124" s="1">
        <v>1</v>
      </c>
      <c r="O124" s="22">
        <f t="shared" si="111"/>
        <v>1</v>
      </c>
      <c r="P124" s="34">
        <v>150</v>
      </c>
    </row>
    <row r="125" spans="2:15" ht="15">
      <c r="B125" s="10" t="s">
        <v>28</v>
      </c>
      <c r="C125" t="s">
        <v>27</v>
      </c>
      <c r="D125">
        <v>501</v>
      </c>
      <c r="E125">
        <v>339</v>
      </c>
      <c r="F125">
        <f>IF(D125&gt;E125,1,0)</f>
        <v>1</v>
      </c>
      <c r="G125">
        <f t="shared" si="107"/>
        <v>162</v>
      </c>
      <c r="H125" s="20">
        <f>F125+D125/(D125+E125)</f>
        <v>1.5964285714285715</v>
      </c>
      <c r="I125" s="1">
        <v>1</v>
      </c>
      <c r="J125" s="22">
        <f t="shared" si="108"/>
        <v>1</v>
      </c>
      <c r="K125" s="1">
        <f t="shared" si="109"/>
        <v>11.5</v>
      </c>
      <c r="L125">
        <f t="shared" si="110"/>
        <v>844</v>
      </c>
      <c r="M125" s="24">
        <f t="shared" si="110"/>
        <v>21.023080089083187</v>
      </c>
      <c r="N125" s="1">
        <v>2</v>
      </c>
      <c r="O125" s="22">
        <f t="shared" si="111"/>
        <v>2</v>
      </c>
    </row>
    <row r="126" spans="2:15" ht="15">
      <c r="B126" s="10" t="s">
        <v>25</v>
      </c>
      <c r="C126" t="s">
        <v>26</v>
      </c>
      <c r="D126">
        <v>465</v>
      </c>
      <c r="E126">
        <v>356</v>
      </c>
      <c r="F126">
        <f>IF(D126&gt;E126,1,0)</f>
        <v>1</v>
      </c>
      <c r="G126">
        <f t="shared" si="107"/>
        <v>109</v>
      </c>
      <c r="H126" s="20">
        <f>F126+D126/(D126+E126)</f>
        <v>1.566382460414129</v>
      </c>
      <c r="I126" s="1">
        <v>2</v>
      </c>
      <c r="J126" s="22">
        <f t="shared" si="108"/>
        <v>2</v>
      </c>
      <c r="K126" s="1">
        <f t="shared" si="109"/>
        <v>11.5</v>
      </c>
      <c r="L126">
        <f t="shared" si="110"/>
        <v>788</v>
      </c>
      <c r="M126" s="24">
        <f t="shared" si="110"/>
        <v>20.988722643253883</v>
      </c>
      <c r="N126" s="1">
        <v>3</v>
      </c>
      <c r="O126" s="22">
        <f t="shared" si="111"/>
        <v>3</v>
      </c>
    </row>
    <row r="127" spans="1:16" ht="15.75" thickBot="1">
      <c r="A127" s="17"/>
      <c r="B127" s="17"/>
      <c r="C127" s="17"/>
      <c r="D127" s="17"/>
      <c r="E127" s="17"/>
      <c r="F127" s="17"/>
      <c r="G127" s="17"/>
      <c r="H127" s="21"/>
      <c r="I127" s="30"/>
      <c r="J127" s="21"/>
      <c r="K127" s="30"/>
      <c r="L127" s="17"/>
      <c r="M127" s="25"/>
      <c r="N127" s="30"/>
      <c r="O127" s="21"/>
      <c r="P127" s="35"/>
    </row>
    <row r="129" spans="1:8" ht="15">
      <c r="A129" t="s">
        <v>64</v>
      </c>
      <c r="B129" s="10" t="s">
        <v>28</v>
      </c>
      <c r="C129" t="s">
        <v>24</v>
      </c>
      <c r="D129">
        <v>391</v>
      </c>
      <c r="E129">
        <v>378</v>
      </c>
      <c r="F129">
        <v>1</v>
      </c>
      <c r="G129">
        <f aca="true" t="shared" si="112" ref="G129:G136">D129-E129</f>
        <v>13</v>
      </c>
      <c r="H129" s="20"/>
    </row>
    <row r="130" spans="1:8" ht="15">
      <c r="A130" t="s">
        <v>65</v>
      </c>
      <c r="B130" s="10" t="s">
        <v>28</v>
      </c>
      <c r="C130" t="s">
        <v>24</v>
      </c>
      <c r="D130">
        <v>437</v>
      </c>
      <c r="E130">
        <v>457</v>
      </c>
      <c r="F130">
        <v>0</v>
      </c>
      <c r="G130">
        <f t="shared" si="112"/>
        <v>-20</v>
      </c>
      <c r="H130" s="20"/>
    </row>
    <row r="131" spans="1:7" ht="15">
      <c r="A131" t="s">
        <v>66</v>
      </c>
      <c r="B131" s="10" t="s">
        <v>28</v>
      </c>
      <c r="C131" t="s">
        <v>24</v>
      </c>
      <c r="D131">
        <v>390</v>
      </c>
      <c r="E131">
        <v>494</v>
      </c>
      <c r="F131">
        <v>0</v>
      </c>
      <c r="G131">
        <f t="shared" si="112"/>
        <v>-104</v>
      </c>
    </row>
    <row r="132" spans="1:7" ht="15">
      <c r="A132" t="s">
        <v>67</v>
      </c>
      <c r="B132" s="10" t="s">
        <v>28</v>
      </c>
      <c r="C132" t="s">
        <v>24</v>
      </c>
      <c r="D132">
        <v>334</v>
      </c>
      <c r="E132">
        <v>431</v>
      </c>
      <c r="F132">
        <v>0</v>
      </c>
      <c r="G132">
        <f t="shared" si="112"/>
        <v>-97</v>
      </c>
    </row>
    <row r="133" spans="1:7" ht="15">
      <c r="A133" t="s">
        <v>68</v>
      </c>
      <c r="B133" s="10" t="s">
        <v>28</v>
      </c>
      <c r="C133" t="s">
        <v>24</v>
      </c>
      <c r="D133">
        <v>422</v>
      </c>
      <c r="E133">
        <v>384</v>
      </c>
      <c r="F133">
        <v>1</v>
      </c>
      <c r="G133">
        <f t="shared" si="112"/>
        <v>38</v>
      </c>
    </row>
    <row r="134" spans="1:7" ht="15">
      <c r="A134" t="s">
        <v>69</v>
      </c>
      <c r="B134" s="10" t="s">
        <v>28</v>
      </c>
      <c r="C134" t="s">
        <v>24</v>
      </c>
      <c r="D134">
        <v>454</v>
      </c>
      <c r="E134">
        <v>355</v>
      </c>
      <c r="F134">
        <v>1</v>
      </c>
      <c r="G134">
        <f t="shared" si="112"/>
        <v>99</v>
      </c>
    </row>
    <row r="135" spans="1:7" ht="15">
      <c r="A135" t="s">
        <v>70</v>
      </c>
      <c r="B135" s="10" t="s">
        <v>28</v>
      </c>
      <c r="C135" t="s">
        <v>24</v>
      </c>
      <c r="D135">
        <v>487</v>
      </c>
      <c r="E135">
        <v>419</v>
      </c>
      <c r="F135">
        <v>1</v>
      </c>
      <c r="G135">
        <f t="shared" si="112"/>
        <v>68</v>
      </c>
    </row>
    <row r="136" spans="1:7" ht="15">
      <c r="A136" t="s">
        <v>71</v>
      </c>
      <c r="B136" s="10" t="s">
        <v>28</v>
      </c>
      <c r="C136" t="s">
        <v>24</v>
      </c>
      <c r="D136">
        <v>412</v>
      </c>
      <c r="E136">
        <v>313</v>
      </c>
      <c r="F136">
        <v>1</v>
      </c>
      <c r="G136">
        <f t="shared" si="112"/>
        <v>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Calificari pentru Campionatul Mondial de Scrabble in limba engleza 2013</dc:title>
  <dc:subject>Calif-WSC 2013, Cluj-Napoca, 22-24 iunie</dc:subject>
  <dc:creator>Claudia Mihai</dc:creator>
  <cp:keywords/>
  <dc:description/>
  <cp:lastModifiedBy>Claudia Mihai</cp:lastModifiedBy>
  <dcterms:created xsi:type="dcterms:W3CDTF">2012-02-07T21:30:07Z</dcterms:created>
  <dcterms:modified xsi:type="dcterms:W3CDTF">2013-06-25T06:48:48Z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