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<sst xmlns="http://schemas.openxmlformats.org/spreadsheetml/2006/main" count="61" uniqueCount="31">
  <si>
    <t>Loc final</t>
  </si>
  <si>
    <t>TOTAL</t>
  </si>
  <si>
    <t>ROSCA, Georgeta</t>
  </si>
  <si>
    <t>MIHAI, Claudia</t>
  </si>
  <si>
    <t>POPESCU, Arcadie</t>
  </si>
  <si>
    <t>RAICAN, Paul</t>
  </si>
  <si>
    <t>PANAIT, Marilena</t>
  </si>
  <si>
    <t>Locomotiva Buc.</t>
  </si>
  <si>
    <t>SANDU, Dan</t>
  </si>
  <si>
    <t>FINAL</t>
  </si>
  <si>
    <t>%</t>
  </si>
  <si>
    <t>Impetus Buc.</t>
  </si>
  <si>
    <t>Arbitru: Stefan Pall</t>
  </si>
  <si>
    <t>Etapa 2, Izvorani, 09-10 iunie</t>
  </si>
  <si>
    <t>Etapa 3, Bucuresti, 10-11 noiembrie</t>
  </si>
  <si>
    <t>Arbitri: Stefan Pall, Valentina Popescu</t>
  </si>
  <si>
    <t>PAPA, Alice</t>
  </si>
  <si>
    <t>BAY, Fabienne</t>
  </si>
  <si>
    <t>SWARAY, Sony</t>
  </si>
  <si>
    <t>S</t>
  </si>
  <si>
    <t>C</t>
  </si>
  <si>
    <t>Jocator</t>
  </si>
  <si>
    <t>Part. 1</t>
  </si>
  <si>
    <t>Part. 2</t>
  </si>
  <si>
    <t>Part. 3</t>
  </si>
  <si>
    <t>Part. 4</t>
  </si>
  <si>
    <t>Part. 5</t>
  </si>
  <si>
    <t>Etapa 1, Bucuresti, 04-05 februarie</t>
  </si>
  <si>
    <r>
      <t xml:space="preserve">Club                      </t>
    </r>
    <r>
      <rPr>
        <b/>
        <i/>
        <sz val="11.5"/>
        <rFont val="Arial"/>
        <family val="0"/>
      </rPr>
      <t>top</t>
    </r>
  </si>
  <si>
    <t>FRANTA</t>
  </si>
  <si>
    <t>Campionatul National de Scrabble Francofon (CNSF) 2012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</si>
</sst>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"/>
      <family val="0"/>
    </font>
    <font>
      <sz val="14"/>
      <color indexed="10"/>
      <name val="Arial"/>
      <family val="0"/>
    </font>
    <font>
      <sz val="14"/>
      <color indexed="12"/>
      <name val="Arial"/>
      <family val="0"/>
    </font>
    <font>
      <b/>
      <sz val="11.5"/>
      <color indexed="10"/>
      <name val="Arial"/>
      <family val="0"/>
    </font>
    <font>
      <sz val="11.5"/>
      <color indexed="10"/>
      <name val="Arial"/>
      <family val="0"/>
    </font>
    <font>
      <sz val="11.5"/>
      <color indexed="12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1.5"/>
      <color indexed="12"/>
      <name val="Arial"/>
      <family val="0"/>
    </font>
    <font>
      <b/>
      <i/>
      <sz val="11.5"/>
      <name val="Arial"/>
      <family val="0"/>
    </font>
    <font>
      <b/>
      <i/>
      <sz val="11.5"/>
      <color indexed="12"/>
      <name val="Arial"/>
      <family val="0"/>
    </font>
    <font>
      <b/>
      <sz val="11.5"/>
      <color indexed="17"/>
      <name val="Arial"/>
      <family val="0"/>
    </font>
    <font>
      <b/>
      <sz val="14"/>
      <name val="Arial"/>
      <family val="2"/>
    </font>
    <font>
      <b/>
      <sz val="16"/>
      <color indexed="10"/>
      <name val="Arial"/>
      <family val="0"/>
    </font>
    <font>
      <sz val="16"/>
      <name val="Arial"/>
      <family val="0"/>
    </font>
    <font>
      <sz val="16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2" xfId="0" applyFont="1" applyBorder="1" applyAlignment="1">
      <alignment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left"/>
    </xf>
    <xf numFmtId="0" fontId="10" fillId="5" borderId="15" xfId="0" applyFont="1" applyFill="1" applyBorder="1" applyAlignment="1">
      <alignment horizontal="left"/>
    </xf>
    <xf numFmtId="0" fontId="10" fillId="5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/>
    </xf>
    <xf numFmtId="0" fontId="13" fillId="5" borderId="18" xfId="0" applyFont="1" applyFill="1" applyBorder="1" applyAlignment="1">
      <alignment/>
    </xf>
    <xf numFmtId="0" fontId="13" fillId="5" borderId="18" xfId="0" applyFont="1" applyFill="1" applyBorder="1" applyAlignment="1">
      <alignment horizontal="right"/>
    </xf>
    <xf numFmtId="0" fontId="13" fillId="5" borderId="19" xfId="0" applyFont="1" applyFill="1" applyBorder="1" applyAlignment="1">
      <alignment/>
    </xf>
    <xf numFmtId="0" fontId="13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5" xfId="0" applyFont="1" applyFill="1" applyBorder="1" applyAlignment="1">
      <alignment horizontal="right"/>
    </xf>
    <xf numFmtId="0" fontId="11" fillId="0" borderId="25" xfId="0" applyFont="1" applyFill="1" applyBorder="1" applyAlignment="1">
      <alignment horizontal="right"/>
    </xf>
    <xf numFmtId="0" fontId="12" fillId="5" borderId="26" xfId="0" applyFont="1" applyFill="1" applyBorder="1" applyAlignment="1">
      <alignment horizontal="right"/>
    </xf>
    <xf numFmtId="0" fontId="8" fillId="0" borderId="11" xfId="0" applyFont="1" applyBorder="1" applyAlignment="1">
      <alignment/>
    </xf>
    <xf numFmtId="0" fontId="11" fillId="0" borderId="27" xfId="0" applyFont="1" applyBorder="1" applyAlignment="1">
      <alignment/>
    </xf>
    <xf numFmtId="0" fontId="8" fillId="0" borderId="27" xfId="0" applyFont="1" applyBorder="1" applyAlignment="1">
      <alignment/>
    </xf>
    <xf numFmtId="0" fontId="10" fillId="5" borderId="21" xfId="0" applyFont="1" applyFill="1" applyBorder="1" applyAlignment="1">
      <alignment horizontal="right"/>
    </xf>
    <xf numFmtId="0" fontId="12" fillId="5" borderId="22" xfId="0" applyFont="1" applyFill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7" fillId="5" borderId="2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5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2" fillId="0" borderId="32" xfId="0" applyFont="1" applyFill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27" xfId="0" applyFont="1" applyFill="1" applyBorder="1" applyAlignment="1">
      <alignment horizontal="right"/>
    </xf>
    <xf numFmtId="0" fontId="10" fillId="5" borderId="29" xfId="0" applyFont="1" applyFill="1" applyBorder="1" applyAlignment="1">
      <alignment horizontal="right"/>
    </xf>
    <xf numFmtId="0" fontId="12" fillId="5" borderId="29" xfId="0" applyFont="1" applyFill="1" applyBorder="1" applyAlignment="1">
      <alignment horizontal="right"/>
    </xf>
    <xf numFmtId="0" fontId="11" fillId="0" borderId="30" xfId="0" applyFont="1" applyBorder="1" applyAlignment="1">
      <alignment/>
    </xf>
    <xf numFmtId="0" fontId="12" fillId="5" borderId="33" xfId="0" applyFont="1" applyFill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12" fillId="5" borderId="31" xfId="0" applyFont="1" applyFill="1" applyBorder="1" applyAlignment="1">
      <alignment horizontal="right"/>
    </xf>
    <xf numFmtId="0" fontId="7" fillId="5" borderId="3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5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0" fontId="15" fillId="0" borderId="3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10" fillId="5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right"/>
    </xf>
    <xf numFmtId="0" fontId="11" fillId="0" borderId="30" xfId="0" applyFont="1" applyFill="1" applyBorder="1" applyAlignment="1">
      <alignment horizontal="right"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7" xfId="0" applyFont="1" applyFill="1" applyBorder="1" applyAlignment="1">
      <alignment horizontal="right"/>
    </xf>
    <xf numFmtId="0" fontId="7" fillId="5" borderId="29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3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1" fillId="0" borderId="37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36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13" fillId="0" borderId="36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6" fillId="5" borderId="2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3" fillId="5" borderId="19" xfId="0" applyFont="1" applyFill="1" applyBorder="1" applyAlignment="1">
      <alignment horizontal="right"/>
    </xf>
    <xf numFmtId="0" fontId="12" fillId="5" borderId="31" xfId="0" applyFont="1" applyFill="1" applyBorder="1" applyAlignment="1">
      <alignment horizontal="right"/>
    </xf>
    <xf numFmtId="0" fontId="7" fillId="5" borderId="21" xfId="0" applyFont="1" applyFill="1" applyBorder="1" applyAlignment="1">
      <alignment horizontal="right"/>
    </xf>
    <xf numFmtId="0" fontId="10" fillId="5" borderId="26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17" fillId="4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7" fillId="5" borderId="6" xfId="0" applyFont="1" applyFill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7" fillId="5" borderId="38" xfId="0" applyFont="1" applyFill="1" applyBorder="1" applyAlignment="1">
      <alignment horizontal="center" wrapText="1"/>
    </xf>
    <xf numFmtId="0" fontId="11" fillId="0" borderId="39" xfId="0" applyFont="1" applyBorder="1" applyAlignment="1">
      <alignment wrapText="1"/>
    </xf>
    <xf numFmtId="0" fontId="11" fillId="0" borderId="40" xfId="0" applyFont="1" applyBorder="1" applyAlignment="1">
      <alignment wrapText="1"/>
    </xf>
    <xf numFmtId="0" fontId="16" fillId="5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wrapText="1"/>
    </xf>
    <xf numFmtId="0" fontId="10" fillId="5" borderId="43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2"/>
  <sheetViews>
    <sheetView tabSelected="1" zoomScale="79" zoomScaleNormal="79" workbookViewId="0" topLeftCell="A2">
      <selection activeCell="G25" sqref="G25"/>
    </sheetView>
  </sheetViews>
  <sheetFormatPr defaultColWidth="9.140625" defaultRowHeight="12.75"/>
  <cols>
    <col min="1" max="1" width="5.421875" style="14" customWidth="1"/>
    <col min="2" max="2" width="20.7109375" style="13" customWidth="1"/>
    <col min="3" max="3" width="18.00390625" style="13" customWidth="1"/>
    <col min="4" max="4" width="4.00390625" style="14" customWidth="1"/>
    <col min="5" max="5" width="7.7109375" style="13" customWidth="1"/>
    <col min="6" max="6" width="7.8515625" style="13" customWidth="1"/>
    <col min="7" max="9" width="8.00390625" style="13" customWidth="1"/>
    <col min="10" max="10" width="8.28125" style="107" customWidth="1"/>
    <col min="11" max="11" width="6.57421875" style="8" customWidth="1"/>
    <col min="12" max="12" width="8.00390625" style="13" customWidth="1"/>
    <col min="13" max="13" width="7.7109375" style="13" customWidth="1"/>
    <col min="14" max="14" width="7.8515625" style="13" customWidth="1"/>
    <col min="15" max="15" width="7.7109375" style="13" customWidth="1"/>
    <col min="16" max="16" width="8.140625" style="13" customWidth="1"/>
    <col min="17" max="17" width="8.00390625" style="13" customWidth="1"/>
    <col min="18" max="18" width="6.57421875" style="13" customWidth="1"/>
    <col min="19" max="19" width="7.7109375" style="13" customWidth="1"/>
    <col min="20" max="20" width="7.28125" style="13" customWidth="1"/>
    <col min="21" max="21" width="7.8515625" style="13" customWidth="1"/>
    <col min="22" max="22" width="7.57421875" style="13" customWidth="1"/>
    <col min="23" max="23" width="7.421875" style="13" customWidth="1"/>
    <col min="24" max="24" width="7.8515625" style="13" customWidth="1"/>
    <col min="25" max="25" width="5.8515625" style="13" customWidth="1"/>
    <col min="26" max="26" width="9.140625" style="7" customWidth="1"/>
    <col min="27" max="27" width="7.8515625" style="14" hidden="1" customWidth="1"/>
    <col min="28" max="28" width="6.28125" style="13" customWidth="1"/>
    <col min="29" max="16384" width="9.140625" style="13" customWidth="1"/>
  </cols>
  <sheetData>
    <row r="2" spans="1:28" s="114" customFormat="1" ht="20.25">
      <c r="A2" s="115" t="s">
        <v>30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</row>
    <row r="3" spans="1:27" s="2" customFormat="1" ht="18">
      <c r="A3" s="1"/>
      <c r="B3" s="4"/>
      <c r="C3" s="4"/>
      <c r="D3" s="4"/>
      <c r="E3" s="5"/>
      <c r="F3" s="5"/>
      <c r="G3" s="5"/>
      <c r="H3" s="5"/>
      <c r="I3" s="5"/>
      <c r="J3" s="109"/>
      <c r="K3" s="6"/>
      <c r="L3" s="5"/>
      <c r="M3" s="5"/>
      <c r="N3" s="5"/>
      <c r="O3" s="5"/>
      <c r="P3" s="5"/>
      <c r="Q3" s="5"/>
      <c r="R3" s="5"/>
      <c r="Z3" s="3"/>
      <c r="AA3" s="3"/>
    </row>
    <row r="4" spans="1:18" ht="15.75" thickBot="1">
      <c r="A4" s="10"/>
      <c r="B4" s="10"/>
      <c r="C4" s="10"/>
      <c r="D4" s="10"/>
      <c r="E4" s="11"/>
      <c r="F4" s="11"/>
      <c r="G4" s="11"/>
      <c r="H4" s="11"/>
      <c r="I4" s="11"/>
      <c r="J4" s="12"/>
      <c r="K4" s="9"/>
      <c r="L4" s="11"/>
      <c r="M4" s="11"/>
      <c r="N4" s="11"/>
      <c r="O4" s="11"/>
      <c r="P4" s="11"/>
      <c r="Q4" s="11"/>
      <c r="R4" s="11"/>
    </row>
    <row r="5" spans="1:28" ht="15.75" customHeight="1" thickBot="1">
      <c r="A5" s="15"/>
      <c r="B5" s="16"/>
      <c r="C5" s="17"/>
      <c r="D5" s="18"/>
      <c r="E5" s="127" t="s">
        <v>27</v>
      </c>
      <c r="F5" s="128"/>
      <c r="G5" s="128"/>
      <c r="H5" s="128"/>
      <c r="I5" s="128"/>
      <c r="J5" s="128"/>
      <c r="K5" s="19"/>
      <c r="L5" s="129" t="s">
        <v>13</v>
      </c>
      <c r="M5" s="130"/>
      <c r="N5" s="130"/>
      <c r="O5" s="130"/>
      <c r="P5" s="130"/>
      <c r="Q5" s="130"/>
      <c r="R5" s="20"/>
      <c r="S5" s="131" t="s">
        <v>14</v>
      </c>
      <c r="T5" s="132"/>
      <c r="U5" s="132"/>
      <c r="V5" s="132"/>
      <c r="W5" s="132"/>
      <c r="X5" s="132"/>
      <c r="Y5" s="21"/>
      <c r="Z5" s="117" t="s">
        <v>1</v>
      </c>
      <c r="AA5" s="118"/>
      <c r="AB5" s="119"/>
    </row>
    <row r="6" spans="1:28" ht="15.75" customHeight="1" thickBot="1">
      <c r="A6" s="125" t="s">
        <v>0</v>
      </c>
      <c r="B6" s="22"/>
      <c r="C6" s="23"/>
      <c r="D6" s="24"/>
      <c r="E6" s="25" t="s">
        <v>22</v>
      </c>
      <c r="F6" s="26" t="s">
        <v>23</v>
      </c>
      <c r="G6" s="26" t="s">
        <v>24</v>
      </c>
      <c r="H6" s="26" t="s">
        <v>25</v>
      </c>
      <c r="I6" s="26" t="s">
        <v>26</v>
      </c>
      <c r="J6" s="27" t="s">
        <v>1</v>
      </c>
      <c r="K6" s="123" t="s">
        <v>10</v>
      </c>
      <c r="L6" s="28" t="s">
        <v>22</v>
      </c>
      <c r="M6" s="29" t="s">
        <v>23</v>
      </c>
      <c r="N6" s="29" t="s">
        <v>24</v>
      </c>
      <c r="O6" s="29" t="s">
        <v>25</v>
      </c>
      <c r="P6" s="29" t="s">
        <v>26</v>
      </c>
      <c r="Q6" s="30" t="s">
        <v>1</v>
      </c>
      <c r="R6" s="123" t="s">
        <v>10</v>
      </c>
      <c r="S6" s="28" t="s">
        <v>22</v>
      </c>
      <c r="T6" s="29" t="s">
        <v>23</v>
      </c>
      <c r="U6" s="29" t="s">
        <v>24</v>
      </c>
      <c r="V6" s="29" t="s">
        <v>25</v>
      </c>
      <c r="W6" s="29" t="s">
        <v>26</v>
      </c>
      <c r="X6" s="27" t="s">
        <v>1</v>
      </c>
      <c r="Y6" s="123" t="s">
        <v>10</v>
      </c>
      <c r="Z6" s="120" t="s">
        <v>9</v>
      </c>
      <c r="AA6" s="121"/>
      <c r="AB6" s="122"/>
    </row>
    <row r="7" spans="1:28" ht="18.75" thickBot="1">
      <c r="A7" s="126"/>
      <c r="B7" s="31" t="s">
        <v>21</v>
      </c>
      <c r="C7" s="32" t="s">
        <v>28</v>
      </c>
      <c r="D7" s="33"/>
      <c r="E7" s="34">
        <v>882</v>
      </c>
      <c r="F7" s="35">
        <v>991</v>
      </c>
      <c r="G7" s="35">
        <v>1021</v>
      </c>
      <c r="H7" s="35">
        <v>890</v>
      </c>
      <c r="I7" s="35">
        <v>1016</v>
      </c>
      <c r="J7" s="36">
        <f aca="true" t="shared" si="0" ref="J7:J14">SUM(E7:I7)</f>
        <v>4800</v>
      </c>
      <c r="K7" s="124"/>
      <c r="L7" s="34">
        <v>902</v>
      </c>
      <c r="M7" s="34">
        <v>933</v>
      </c>
      <c r="N7" s="34">
        <v>1013</v>
      </c>
      <c r="O7" s="34">
        <v>930</v>
      </c>
      <c r="P7" s="34">
        <v>938</v>
      </c>
      <c r="Q7" s="110">
        <f>SUM(L7:P7)</f>
        <v>4716</v>
      </c>
      <c r="R7" s="124"/>
      <c r="S7" s="35">
        <v>910</v>
      </c>
      <c r="T7" s="35">
        <v>859</v>
      </c>
      <c r="U7" s="35">
        <v>926</v>
      </c>
      <c r="V7" s="36">
        <v>940</v>
      </c>
      <c r="W7" s="36">
        <v>965</v>
      </c>
      <c r="X7" s="37">
        <f aca="true" t="shared" si="1" ref="X7:X17">SUM(S7:W7)</f>
        <v>4600</v>
      </c>
      <c r="Y7" s="124"/>
      <c r="Z7" s="38">
        <f aca="true" t="shared" si="2" ref="Z7:Z13">Q7+J7+X7</f>
        <v>14116</v>
      </c>
      <c r="AB7" s="108" t="s">
        <v>10</v>
      </c>
    </row>
    <row r="8" spans="1:28" ht="15">
      <c r="A8" s="39">
        <v>1</v>
      </c>
      <c r="B8" s="40" t="s">
        <v>3</v>
      </c>
      <c r="C8" s="41" t="s">
        <v>11</v>
      </c>
      <c r="D8" s="42" t="s">
        <v>19</v>
      </c>
      <c r="E8" s="43">
        <v>729</v>
      </c>
      <c r="F8" s="44">
        <v>724</v>
      </c>
      <c r="G8" s="45">
        <v>902</v>
      </c>
      <c r="H8" s="46">
        <v>780</v>
      </c>
      <c r="I8" s="47">
        <v>683</v>
      </c>
      <c r="J8" s="113">
        <f t="shared" si="0"/>
        <v>3818</v>
      </c>
      <c r="K8" s="48">
        <f>J8/J7*100</f>
        <v>79.54166666666667</v>
      </c>
      <c r="L8" s="49">
        <v>793</v>
      </c>
      <c r="M8" s="50">
        <v>836</v>
      </c>
      <c r="N8" s="51">
        <v>973</v>
      </c>
      <c r="O8" s="51">
        <v>839</v>
      </c>
      <c r="P8" s="51">
        <v>873</v>
      </c>
      <c r="Q8" s="112">
        <f>SUM(L8:P8)</f>
        <v>4314</v>
      </c>
      <c r="R8" s="53">
        <f>Q8/Q7*100</f>
        <v>91.47582697201018</v>
      </c>
      <c r="S8" s="54">
        <v>721</v>
      </c>
      <c r="T8" s="55">
        <v>747</v>
      </c>
      <c r="U8" s="56">
        <v>779</v>
      </c>
      <c r="V8" s="56">
        <v>801</v>
      </c>
      <c r="W8" s="56">
        <v>797</v>
      </c>
      <c r="X8" s="52">
        <f t="shared" si="1"/>
        <v>3845</v>
      </c>
      <c r="Y8" s="53">
        <f>X8/X7*100</f>
        <v>83.58695652173913</v>
      </c>
      <c r="Z8" s="57">
        <f t="shared" si="2"/>
        <v>11977</v>
      </c>
      <c r="AA8" s="58">
        <f>Z8/Z7*100</f>
        <v>84.84698214791726</v>
      </c>
      <c r="AB8" s="53">
        <f>Z8/Z7*100</f>
        <v>84.84698214791726</v>
      </c>
    </row>
    <row r="9" spans="1:28" ht="15">
      <c r="A9" s="59">
        <v>2</v>
      </c>
      <c r="B9" s="60" t="s">
        <v>8</v>
      </c>
      <c r="C9" s="61" t="s">
        <v>7</v>
      </c>
      <c r="D9" s="62" t="s">
        <v>19</v>
      </c>
      <c r="E9" s="63">
        <v>724</v>
      </c>
      <c r="F9" s="50">
        <v>843</v>
      </c>
      <c r="G9" s="50">
        <v>801</v>
      </c>
      <c r="H9" s="64">
        <v>716</v>
      </c>
      <c r="I9" s="64">
        <v>789</v>
      </c>
      <c r="J9" s="65">
        <f t="shared" si="0"/>
        <v>3873</v>
      </c>
      <c r="K9" s="66">
        <f>J9/J7*100</f>
        <v>80.6875</v>
      </c>
      <c r="L9" s="67">
        <v>703</v>
      </c>
      <c r="M9" s="50">
        <v>761</v>
      </c>
      <c r="N9" s="50">
        <v>873</v>
      </c>
      <c r="O9" s="50">
        <v>764</v>
      </c>
      <c r="P9" s="50">
        <v>855</v>
      </c>
      <c r="Q9" s="65">
        <f>SUM(L9:P9)</f>
        <v>3956</v>
      </c>
      <c r="R9" s="68">
        <f>Q9/Q7*100</f>
        <v>83.88464800678541</v>
      </c>
      <c r="S9" s="69">
        <v>816</v>
      </c>
      <c r="T9" s="56">
        <v>618</v>
      </c>
      <c r="U9" s="55">
        <v>810</v>
      </c>
      <c r="V9" s="56">
        <v>699</v>
      </c>
      <c r="W9" s="56">
        <v>833</v>
      </c>
      <c r="X9" s="65">
        <f t="shared" si="1"/>
        <v>3776</v>
      </c>
      <c r="Y9" s="70">
        <f>X9/X7*100</f>
        <v>82.08695652173913</v>
      </c>
      <c r="Z9" s="71">
        <f t="shared" si="2"/>
        <v>11605</v>
      </c>
      <c r="AA9" s="72">
        <f>Z9/Z7*100</f>
        <v>82.21167469538113</v>
      </c>
      <c r="AB9" s="68">
        <f>Z9/Z7*100</f>
        <v>82.21167469538113</v>
      </c>
    </row>
    <row r="10" spans="1:28" ht="15">
      <c r="A10" s="73">
        <v>3</v>
      </c>
      <c r="B10" s="74" t="s">
        <v>2</v>
      </c>
      <c r="C10" s="75" t="s">
        <v>7</v>
      </c>
      <c r="D10" s="76" t="s">
        <v>19</v>
      </c>
      <c r="E10" s="63">
        <v>688</v>
      </c>
      <c r="F10" s="51">
        <v>862</v>
      </c>
      <c r="G10" s="50">
        <v>765</v>
      </c>
      <c r="H10" s="64">
        <v>770</v>
      </c>
      <c r="I10" s="77">
        <v>791</v>
      </c>
      <c r="J10" s="90">
        <f t="shared" si="0"/>
        <v>3876</v>
      </c>
      <c r="K10" s="66">
        <f>J10/J7*100</f>
        <v>80.75</v>
      </c>
      <c r="L10" s="67">
        <v>756</v>
      </c>
      <c r="M10" s="50">
        <v>856</v>
      </c>
      <c r="N10" s="50">
        <v>729</v>
      </c>
      <c r="O10" s="50">
        <v>733</v>
      </c>
      <c r="P10" s="50">
        <v>855</v>
      </c>
      <c r="Q10" s="65">
        <f>SUM(L10:P10)</f>
        <v>3929</v>
      </c>
      <c r="R10" s="68">
        <f>Q10/Q7*100</f>
        <v>83.31212892281594</v>
      </c>
      <c r="S10" s="54">
        <v>719</v>
      </c>
      <c r="T10" s="56">
        <v>694</v>
      </c>
      <c r="U10" s="56">
        <v>674</v>
      </c>
      <c r="V10" s="78">
        <v>850</v>
      </c>
      <c r="W10" s="56">
        <v>779</v>
      </c>
      <c r="X10" s="65">
        <f t="shared" si="1"/>
        <v>3716</v>
      </c>
      <c r="Y10" s="70">
        <f>X10/X7*100</f>
        <v>80.78260869565217</v>
      </c>
      <c r="Z10" s="71">
        <f t="shared" si="2"/>
        <v>11521</v>
      </c>
      <c r="AA10" s="72">
        <f>Z10/Z7*100</f>
        <v>81.61660527061491</v>
      </c>
      <c r="AB10" s="68">
        <f>Z10/Z7*100</f>
        <v>81.61660527061491</v>
      </c>
    </row>
    <row r="11" spans="1:28" ht="15">
      <c r="A11" s="79">
        <v>4</v>
      </c>
      <c r="B11" s="80" t="s">
        <v>4</v>
      </c>
      <c r="C11" s="81" t="s">
        <v>7</v>
      </c>
      <c r="D11" s="82" t="s">
        <v>19</v>
      </c>
      <c r="E11" s="63">
        <v>724</v>
      </c>
      <c r="F11" s="50">
        <v>760</v>
      </c>
      <c r="G11" s="50">
        <v>715</v>
      </c>
      <c r="H11" s="64">
        <v>735</v>
      </c>
      <c r="I11" s="64">
        <v>704</v>
      </c>
      <c r="J11" s="65">
        <f t="shared" si="0"/>
        <v>3638</v>
      </c>
      <c r="K11" s="66">
        <f>J11/J7*100</f>
        <v>75.79166666666667</v>
      </c>
      <c r="L11" s="67">
        <v>670</v>
      </c>
      <c r="M11" s="51">
        <v>859</v>
      </c>
      <c r="N11" s="50">
        <v>781</v>
      </c>
      <c r="O11" s="50">
        <v>739</v>
      </c>
      <c r="P11" s="50">
        <v>845</v>
      </c>
      <c r="Q11" s="65">
        <f>SUM(L11:P11)</f>
        <v>3894</v>
      </c>
      <c r="R11" s="68">
        <f>Q11/Q7*100</f>
        <v>82.56997455470739</v>
      </c>
      <c r="S11" s="54">
        <v>750</v>
      </c>
      <c r="T11" s="56">
        <v>663</v>
      </c>
      <c r="U11" s="56">
        <v>786</v>
      </c>
      <c r="V11" s="56">
        <v>710</v>
      </c>
      <c r="W11" s="56">
        <v>796</v>
      </c>
      <c r="X11" s="65">
        <f t="shared" si="1"/>
        <v>3705</v>
      </c>
      <c r="Y11" s="70">
        <f>X11/X7*100</f>
        <v>80.54347826086956</v>
      </c>
      <c r="Z11" s="71">
        <f t="shared" si="2"/>
        <v>11237</v>
      </c>
      <c r="AA11" s="72">
        <f>Z11/Z7*100</f>
        <v>79.60470388211958</v>
      </c>
      <c r="AB11" s="68">
        <f>Z11/Z7*100</f>
        <v>79.60470388211958</v>
      </c>
    </row>
    <row r="12" spans="1:28" ht="15">
      <c r="A12" s="79">
        <v>5</v>
      </c>
      <c r="B12" s="80" t="s">
        <v>5</v>
      </c>
      <c r="C12" s="81" t="s">
        <v>7</v>
      </c>
      <c r="D12" s="82" t="s">
        <v>19</v>
      </c>
      <c r="E12" s="83"/>
      <c r="F12" s="64"/>
      <c r="G12" s="64"/>
      <c r="H12" s="64"/>
      <c r="I12" s="77"/>
      <c r="J12" s="65"/>
      <c r="K12" s="66"/>
      <c r="L12" s="67">
        <v>670</v>
      </c>
      <c r="M12" s="50">
        <v>625</v>
      </c>
      <c r="N12" s="50">
        <v>676</v>
      </c>
      <c r="O12" s="50">
        <v>758</v>
      </c>
      <c r="P12" s="50">
        <v>759</v>
      </c>
      <c r="Q12" s="65">
        <f>SUM(L12:P12)</f>
        <v>3488</v>
      </c>
      <c r="R12" s="68">
        <f>Q12/Q7*100</f>
        <v>73.960983884648</v>
      </c>
      <c r="S12" s="54">
        <v>668</v>
      </c>
      <c r="T12" s="56">
        <v>629</v>
      </c>
      <c r="U12" s="56">
        <v>705</v>
      </c>
      <c r="V12" s="56">
        <v>670</v>
      </c>
      <c r="W12" s="56">
        <v>683</v>
      </c>
      <c r="X12" s="65">
        <f t="shared" si="1"/>
        <v>3355</v>
      </c>
      <c r="Y12" s="70">
        <f>X12/X7*100</f>
        <v>72.93478260869564</v>
      </c>
      <c r="Z12" s="71">
        <f t="shared" si="2"/>
        <v>6843</v>
      </c>
      <c r="AA12" s="72">
        <f>Z12/(J7+Q7)*100</f>
        <v>71.91046658259773</v>
      </c>
      <c r="AB12" s="68">
        <f>Z12/9316*100</f>
        <v>73.45427221983684</v>
      </c>
    </row>
    <row r="13" spans="1:28" ht="15">
      <c r="A13" s="79">
        <v>6</v>
      </c>
      <c r="B13" s="80" t="s">
        <v>16</v>
      </c>
      <c r="C13" s="81" t="s">
        <v>11</v>
      </c>
      <c r="D13" s="82" t="s">
        <v>19</v>
      </c>
      <c r="E13" s="63">
        <v>601</v>
      </c>
      <c r="F13" s="50">
        <v>579</v>
      </c>
      <c r="G13" s="64">
        <v>641</v>
      </c>
      <c r="H13" s="64">
        <v>557</v>
      </c>
      <c r="I13" s="64">
        <v>682</v>
      </c>
      <c r="J13" s="65">
        <f t="shared" si="0"/>
        <v>3060</v>
      </c>
      <c r="K13" s="66">
        <f>J13/J7*100</f>
        <v>63.74999999999999</v>
      </c>
      <c r="L13" s="84"/>
      <c r="M13" s="64"/>
      <c r="N13" s="64"/>
      <c r="O13" s="64"/>
      <c r="P13" s="64"/>
      <c r="Q13" s="65"/>
      <c r="R13" s="68"/>
      <c r="S13" s="54">
        <v>631</v>
      </c>
      <c r="T13" s="56">
        <v>549</v>
      </c>
      <c r="U13" s="56">
        <v>639</v>
      </c>
      <c r="V13" s="56">
        <v>704</v>
      </c>
      <c r="W13" s="56">
        <v>730</v>
      </c>
      <c r="X13" s="65">
        <f t="shared" si="1"/>
        <v>3253</v>
      </c>
      <c r="Y13" s="70">
        <f>X13/X7*100</f>
        <v>70.71739130434781</v>
      </c>
      <c r="Z13" s="71">
        <f t="shared" si="2"/>
        <v>6313</v>
      </c>
      <c r="AA13" s="72">
        <f>Z13/(J7+X7)*100</f>
        <v>67.1595744680851</v>
      </c>
      <c r="AB13" s="68">
        <f>Z13/9400*100</f>
        <v>67.1595744680851</v>
      </c>
    </row>
    <row r="14" spans="1:28" ht="15">
      <c r="A14" s="79">
        <v>7</v>
      </c>
      <c r="B14" s="80" t="s">
        <v>6</v>
      </c>
      <c r="C14" s="81" t="s">
        <v>7</v>
      </c>
      <c r="D14" s="82" t="s">
        <v>19</v>
      </c>
      <c r="E14" s="63">
        <v>570</v>
      </c>
      <c r="F14" s="50">
        <v>688</v>
      </c>
      <c r="G14" s="50">
        <v>729</v>
      </c>
      <c r="H14" s="64">
        <v>600</v>
      </c>
      <c r="I14" s="64">
        <v>608</v>
      </c>
      <c r="J14" s="65">
        <f t="shared" si="0"/>
        <v>3195</v>
      </c>
      <c r="K14" s="66">
        <f>J14/J7*100</f>
        <v>66.5625</v>
      </c>
      <c r="L14" s="85">
        <v>576</v>
      </c>
      <c r="M14" s="86">
        <v>524</v>
      </c>
      <c r="N14" s="86">
        <v>800</v>
      </c>
      <c r="O14" s="86">
        <v>539</v>
      </c>
      <c r="P14" s="86"/>
      <c r="Q14" s="65">
        <f>SUM(L14:P14)</f>
        <v>2439</v>
      </c>
      <c r="R14" s="68">
        <f>Q14/3778*100</f>
        <v>64.55796717840127</v>
      </c>
      <c r="S14" s="54"/>
      <c r="T14" s="56"/>
      <c r="U14" s="56"/>
      <c r="V14" s="56"/>
      <c r="W14" s="56"/>
      <c r="X14" s="65"/>
      <c r="Y14" s="70"/>
      <c r="Z14" s="71">
        <f>Q14+J14+X14</f>
        <v>5634</v>
      </c>
      <c r="AA14" s="72">
        <f>Z14/Z7*100</f>
        <v>39.9121564182488</v>
      </c>
      <c r="AB14" s="68">
        <f>Z14/8578*100</f>
        <v>65.67964560503614</v>
      </c>
    </row>
    <row r="15" spans="1:28" ht="15">
      <c r="A15" s="79">
        <v>8</v>
      </c>
      <c r="B15" s="80" t="s">
        <v>17</v>
      </c>
      <c r="C15" s="81" t="s">
        <v>29</v>
      </c>
      <c r="D15" s="82" t="s">
        <v>19</v>
      </c>
      <c r="E15" s="87"/>
      <c r="F15" s="88"/>
      <c r="G15" s="88"/>
      <c r="H15" s="89"/>
      <c r="I15" s="89"/>
      <c r="J15" s="65"/>
      <c r="K15" s="66"/>
      <c r="L15" s="85"/>
      <c r="M15" s="86"/>
      <c r="N15" s="86"/>
      <c r="O15" s="86"/>
      <c r="P15" s="86"/>
      <c r="Q15" s="65"/>
      <c r="R15" s="68"/>
      <c r="S15" s="54">
        <v>774</v>
      </c>
      <c r="T15" s="56">
        <v>723</v>
      </c>
      <c r="U15" s="56">
        <v>773</v>
      </c>
      <c r="V15" s="56">
        <v>752</v>
      </c>
      <c r="W15" s="55">
        <v>852</v>
      </c>
      <c r="X15" s="90">
        <f t="shared" si="1"/>
        <v>3874</v>
      </c>
      <c r="Y15" s="70">
        <f>X15/X7*100</f>
        <v>84.21739130434783</v>
      </c>
      <c r="Z15" s="71">
        <f>Q15+J15+X15</f>
        <v>3874</v>
      </c>
      <c r="AA15" s="72"/>
      <c r="AB15" s="111">
        <f>Z15/X7*100</f>
        <v>84.21739130434783</v>
      </c>
    </row>
    <row r="16" spans="1:28" s="103" customFormat="1" ht="15">
      <c r="A16" s="91"/>
      <c r="B16" s="92"/>
      <c r="C16" s="93"/>
      <c r="D16" s="91"/>
      <c r="E16" s="94"/>
      <c r="F16" s="94"/>
      <c r="G16" s="94"/>
      <c r="H16" s="95"/>
      <c r="I16" s="95"/>
      <c r="J16" s="95"/>
      <c r="K16" s="95"/>
      <c r="L16" s="96"/>
      <c r="M16" s="96"/>
      <c r="N16" s="96"/>
      <c r="O16" s="96"/>
      <c r="P16" s="96"/>
      <c r="Q16" s="95"/>
      <c r="R16" s="95"/>
      <c r="S16" s="98"/>
      <c r="T16" s="98"/>
      <c r="U16" s="98"/>
      <c r="V16" s="98"/>
      <c r="W16" s="99"/>
      <c r="X16" s="97"/>
      <c r="Y16" s="100"/>
      <c r="Z16" s="97"/>
      <c r="AA16" s="101"/>
      <c r="AB16" s="102"/>
    </row>
    <row r="17" spans="1:28" ht="15">
      <c r="A17" s="79">
        <v>1</v>
      </c>
      <c r="B17" s="80" t="s">
        <v>18</v>
      </c>
      <c r="C17" s="81" t="s">
        <v>7</v>
      </c>
      <c r="D17" s="82" t="s">
        <v>20</v>
      </c>
      <c r="E17" s="87"/>
      <c r="F17" s="88"/>
      <c r="G17" s="88"/>
      <c r="H17" s="89"/>
      <c r="I17" s="89"/>
      <c r="J17" s="65"/>
      <c r="K17" s="66"/>
      <c r="L17" s="67"/>
      <c r="M17" s="50"/>
      <c r="N17" s="50"/>
      <c r="O17" s="50"/>
      <c r="P17" s="50"/>
      <c r="Q17" s="65"/>
      <c r="R17" s="70"/>
      <c r="S17" s="54">
        <v>257</v>
      </c>
      <c r="T17" s="56">
        <v>275</v>
      </c>
      <c r="U17" s="56">
        <v>298</v>
      </c>
      <c r="V17" s="56"/>
      <c r="W17" s="56"/>
      <c r="X17" s="65">
        <f t="shared" si="1"/>
        <v>830</v>
      </c>
      <c r="Y17" s="70">
        <f>X17/2695*100</f>
        <v>30.79777365491651</v>
      </c>
      <c r="Z17" s="71">
        <f>Q17+J17+X17</f>
        <v>830</v>
      </c>
      <c r="AA17" s="72"/>
      <c r="AB17" s="111">
        <f>Z17/2695*100</f>
        <v>30.79777365491651</v>
      </c>
    </row>
    <row r="18" spans="1:27" ht="15">
      <c r="A18" s="72"/>
      <c r="B18" s="104"/>
      <c r="C18" s="104"/>
      <c r="D18" s="72"/>
      <c r="E18" s="103"/>
      <c r="F18" s="103"/>
      <c r="G18" s="103"/>
      <c r="H18" s="103"/>
      <c r="I18" s="103"/>
      <c r="J18" s="94"/>
      <c r="K18" s="105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6"/>
      <c r="AA18" s="72"/>
    </row>
    <row r="19" spans="5:19" ht="15">
      <c r="E19" s="11" t="s">
        <v>15</v>
      </c>
      <c r="F19" s="11"/>
      <c r="G19" s="11"/>
      <c r="H19" s="11"/>
      <c r="I19" s="11"/>
      <c r="J19" s="12"/>
      <c r="K19" s="9"/>
      <c r="L19" s="13" t="s">
        <v>15</v>
      </c>
      <c r="S19" s="13" t="s">
        <v>12</v>
      </c>
    </row>
    <row r="20" spans="5:11" ht="15">
      <c r="E20" s="11"/>
      <c r="F20" s="11"/>
      <c r="G20" s="11"/>
      <c r="H20" s="11"/>
      <c r="I20" s="11"/>
      <c r="J20" s="12"/>
      <c r="K20" s="9"/>
    </row>
    <row r="21" spans="5:11" ht="15">
      <c r="E21" s="11"/>
      <c r="F21" s="11"/>
      <c r="G21" s="11"/>
      <c r="H21" s="11"/>
      <c r="I21" s="11"/>
      <c r="J21" s="12"/>
      <c r="K21" s="9"/>
    </row>
    <row r="22" spans="5:11" ht="15">
      <c r="E22" s="11"/>
      <c r="F22" s="11"/>
      <c r="G22" s="11"/>
      <c r="H22" s="11"/>
      <c r="I22" s="11"/>
      <c r="J22" s="12"/>
      <c r="K22" s="9"/>
    </row>
  </sheetData>
  <mergeCells count="10">
    <mergeCell ref="A2:AB2"/>
    <mergeCell ref="Z5:AB5"/>
    <mergeCell ref="Z6:AB6"/>
    <mergeCell ref="K6:K7"/>
    <mergeCell ref="R6:R7"/>
    <mergeCell ref="Y6:Y7"/>
    <mergeCell ref="A6:A7"/>
    <mergeCell ref="E5:J5"/>
    <mergeCell ref="L5:Q5"/>
    <mergeCell ref="S5:X5"/>
  </mergeCells>
  <printOptions/>
  <pageMargins left="0.75" right="0.75" top="1" bottom="1" header="0.5" footer="0.5"/>
  <pageSetup horizontalDpi="600" verticalDpi="600" orientation="portrait" scale="80" r:id="rId1"/>
  <ignoredErrors>
    <ignoredError sqref="X7:X11" formulaRange="1"/>
    <ignoredError sqref="Z8:Z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</dc:title>
  <dc:subject>CNSF 2012 - Clasament final</dc:subject>
  <dc:creator>Alice Mihai-Papa</dc:creator>
  <cp:keywords/>
  <dc:description/>
  <cp:lastModifiedBy>Claudia Mihai</cp:lastModifiedBy>
  <cp:lastPrinted>2011-11-09T20:30:06Z</cp:lastPrinted>
  <dcterms:created xsi:type="dcterms:W3CDTF">2011-11-06T18:08:29Z</dcterms:created>
  <dcterms:modified xsi:type="dcterms:W3CDTF">2013-01-12T23:19:58Z</dcterms:modified>
  <cp:category/>
  <cp:version/>
  <cp:contentType/>
  <cp:contentStatus/>
</cp:coreProperties>
</file>