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230" windowWidth="15480" windowHeight="6585" tabRatio="587" activeTab="0"/>
  </bookViews>
  <sheets>
    <sheet name="CNIS-T_general" sheetId="1" r:id="rId1"/>
    <sheet name="CNIS-T_probe" sheetId="2" r:id="rId2"/>
    <sheet name="Tineret_desfasurator puncte" sheetId="3" r:id="rId3"/>
  </sheets>
  <definedNames>
    <definedName name="scara">#REF!</definedName>
  </definedNames>
  <calcPr fullCalcOnLoad="1"/>
</workbook>
</file>

<file path=xl/comments1.xml><?xml version="1.0" encoding="utf-8"?>
<comments xmlns="http://schemas.openxmlformats.org/spreadsheetml/2006/main">
  <authors>
    <author>*</author>
    <author>admin</author>
  </authors>
  <commentList>
    <comment ref="J7" authorId="0">
      <text>
        <r>
          <rPr>
            <sz val="8"/>
            <rFont val="Tahoma"/>
            <family val="2"/>
          </rPr>
          <t>puncte inmultite cu 1,5</t>
        </r>
      </text>
    </comment>
    <comment ref="K7" authorId="0">
      <text>
        <r>
          <rPr>
            <sz val="8"/>
            <rFont val="Tahoma"/>
            <family val="2"/>
          </rPr>
          <t>puncte inmultite cu 1,5</t>
        </r>
      </text>
    </comment>
    <comment ref="M7" authorId="1">
      <text>
        <r>
          <rPr>
            <sz val="8"/>
            <rFont val="Tahoma"/>
            <family val="2"/>
          </rPr>
          <t>puncte inmultite cu 1,33</t>
        </r>
      </text>
    </comment>
    <comment ref="L7" authorId="1">
      <text>
        <r>
          <rPr>
            <sz val="8"/>
            <rFont val="Tahoma"/>
            <family val="2"/>
          </rPr>
          <t>puncte inmultite cu 1,5</t>
        </r>
      </text>
    </comment>
  </commentList>
</comments>
</file>

<file path=xl/sharedStrings.xml><?xml version="1.0" encoding="utf-8"?>
<sst xmlns="http://schemas.openxmlformats.org/spreadsheetml/2006/main" count="579" uniqueCount="105">
  <si>
    <t>NUME</t>
  </si>
  <si>
    <t>CLUB</t>
  </si>
  <si>
    <t>Comp.</t>
  </si>
  <si>
    <t>cat</t>
  </si>
  <si>
    <t>Univ. Cluj</t>
  </si>
  <si>
    <t>Duplicat
clasic</t>
  </si>
  <si>
    <t>Duplicat completiv</t>
  </si>
  <si>
    <t>LOC</t>
  </si>
  <si>
    <t>TOTAL 2008</t>
  </si>
  <si>
    <t>Locomotiva Buc.</t>
  </si>
  <si>
    <t>Impetus Buc.</t>
  </si>
  <si>
    <t>TOTAL 
puncte</t>
  </si>
  <si>
    <t>Compunere</t>
  </si>
  <si>
    <t>Libere</t>
  </si>
  <si>
    <t>Loc</t>
  </si>
  <si>
    <t>Numele si prenumele</t>
  </si>
  <si>
    <t>Categ.</t>
  </si>
  <si>
    <t>Dup.clasic</t>
  </si>
  <si>
    <t>Dup.completiv</t>
  </si>
  <si>
    <t>TOTAL</t>
  </si>
  <si>
    <t>punctaj</t>
  </si>
  <si>
    <t>pct.clas.</t>
  </si>
  <si>
    <t>Club</t>
  </si>
  <si>
    <t>Pct.proba</t>
  </si>
  <si>
    <t>Pct.clas.</t>
  </si>
  <si>
    <t xml:space="preserve">  Club</t>
  </si>
  <si>
    <t>Botosani</t>
  </si>
  <si>
    <t>ZBRANCA Emil</t>
  </si>
  <si>
    <t>SANDU Cristina</t>
  </si>
  <si>
    <t>J</t>
  </si>
  <si>
    <t>Brasov</t>
  </si>
  <si>
    <t>TF</t>
  </si>
  <si>
    <t>TUDOR Bianca</t>
  </si>
  <si>
    <t>RADEANU Georgiana</t>
  </si>
  <si>
    <t>Argus</t>
  </si>
  <si>
    <t>RADU Radu</t>
  </si>
  <si>
    <t>SANDU Steluta</t>
  </si>
  <si>
    <t>C</t>
  </si>
  <si>
    <t>P</t>
  </si>
  <si>
    <t>DASCALU Ionelia</t>
  </si>
  <si>
    <t>Impetus Buc,</t>
  </si>
  <si>
    <t>CABA Cristian</t>
  </si>
  <si>
    <t>MIHAI Iulian</t>
  </si>
  <si>
    <t>ASAFTEI Andrei</t>
  </si>
  <si>
    <t>GASPAR Cristian</t>
  </si>
  <si>
    <t>ICHIM Cosmin</t>
  </si>
  <si>
    <t>SADICI Daiana</t>
  </si>
  <si>
    <t>LAZ</t>
  </si>
  <si>
    <t>ROSCANEANU Alex</t>
  </si>
  <si>
    <t>ZGARCEA Laura</t>
  </si>
  <si>
    <t>DANILA Florin</t>
  </si>
  <si>
    <t>IVAN Alexandru</t>
  </si>
  <si>
    <t>URSACHE Anca</t>
  </si>
  <si>
    <t>MIHALACHE Paula</t>
  </si>
  <si>
    <t>MARICA Marinela</t>
  </si>
  <si>
    <t>STAUCEANU Daniela</t>
  </si>
  <si>
    <t>HANCIANU Claudia</t>
  </si>
  <si>
    <t>POPESCU Mihai</t>
  </si>
  <si>
    <t>Locomotiva</t>
  </si>
  <si>
    <t>ASAFTEI Florina</t>
  </si>
  <si>
    <t>HANCIANU Vladut</t>
  </si>
  <si>
    <t>ICHIM Antonia</t>
  </si>
  <si>
    <t>STAUCEANU Sabin</t>
  </si>
  <si>
    <t>PINTILEI Alexandru</t>
  </si>
  <si>
    <t>ICHIM Iosif-andrei</t>
  </si>
  <si>
    <t>SALAGEANU Samir</t>
  </si>
  <si>
    <t>STAUCEANU Sebastian</t>
  </si>
  <si>
    <t>POPESCU Valentin</t>
  </si>
  <si>
    <t>CNIS 2011 Tineret (Juniori, Cadeti si Prichindei) - clasament general</t>
  </si>
  <si>
    <t>MIHALCA Cosmina</t>
  </si>
  <si>
    <t>Botosani (etapa a II-a): 25-26 iunie</t>
  </si>
  <si>
    <t>Brasov (etapa I): 16-17 aprilie</t>
  </si>
  <si>
    <t>Eforie Nord (etapa a III-a): 3-4 septembrie</t>
  </si>
  <si>
    <t>ZBRANCA Tudor</t>
  </si>
  <si>
    <t>SANDU, Cristina</t>
  </si>
  <si>
    <t>MIHALCA, Cosmina</t>
  </si>
  <si>
    <t>TUDOR, Bianca</t>
  </si>
  <si>
    <t>RADEANU, Georgiana</t>
  </si>
  <si>
    <t>RADU, Radu</t>
  </si>
  <si>
    <t>DASCALU, Ionelia</t>
  </si>
  <si>
    <t>SANDU, Steluta</t>
  </si>
  <si>
    <t>CABA, Cristian</t>
  </si>
  <si>
    <t>Argus Tg Frumos</t>
  </si>
  <si>
    <t>J = Junior</t>
  </si>
  <si>
    <t>(16-21 ani)</t>
  </si>
  <si>
    <t>C = Cadet</t>
  </si>
  <si>
    <t>(13-15 ani)</t>
  </si>
  <si>
    <t>P = Prichindel</t>
  </si>
  <si>
    <t>(6-12 ani)</t>
  </si>
  <si>
    <r>
      <t xml:space="preserve">Cluj-Napoca
</t>
    </r>
    <r>
      <rPr>
        <sz val="10"/>
        <rFont val="Arial"/>
        <family val="2"/>
      </rPr>
      <t>Libere 1</t>
    </r>
  </si>
  <si>
    <r>
      <t xml:space="preserve">Cluj-Napoca
</t>
    </r>
    <r>
      <rPr>
        <sz val="10"/>
        <rFont val="Arial"/>
        <family val="2"/>
      </rPr>
      <t>Libere 2</t>
    </r>
  </si>
  <si>
    <r>
      <t xml:space="preserve">TF
</t>
    </r>
    <r>
      <rPr>
        <sz val="10"/>
        <rFont val="Arial"/>
        <family val="2"/>
      </rPr>
      <t>Libere 3</t>
    </r>
  </si>
  <si>
    <t>Eforie Nord</t>
  </si>
  <si>
    <t>Duplicat</t>
  </si>
  <si>
    <t>Dup. completiv</t>
  </si>
  <si>
    <t>L
O
C</t>
  </si>
  <si>
    <t>BOLDOR Calin</t>
  </si>
  <si>
    <t>Libere 1 (CLUJ: 7 oct.)</t>
  </si>
  <si>
    <t>Libere 2 (CLUJ: 8-9 oct.)</t>
  </si>
  <si>
    <t>COLBU Ariana</t>
  </si>
  <si>
    <t>Ca</t>
  </si>
  <si>
    <t>Cp</t>
  </si>
  <si>
    <t>Campulung Moldovenesc (Turneul Final): 26-27 noiembrie</t>
  </si>
  <si>
    <t>Libere 3 (Campulung Mold.: 25 nov.)</t>
  </si>
  <si>
    <t>Impetus Buc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</si>
</sst>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18]d\ mmmm\ yyyy;@"/>
    <numFmt numFmtId="182" formatCode="[$-418]ddd\,\ d\ mmmm\ yyyy;@"/>
    <numFmt numFmtId="183" formatCode="[$-418]dddd\,\ d\ mmmm\ yyyy;@"/>
    <numFmt numFmtId="184" formatCode="[$-418]dddd\,\ d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-409]h:mm:ss\ AM/PM"/>
    <numFmt numFmtId="191" formatCode="[$-409]dddd\ dd\ mmmm\ yyyy"/>
    <numFmt numFmtId="192" formatCode="0.000"/>
    <numFmt numFmtId="193" formatCode="0.0"/>
    <numFmt numFmtId="194" formatCode="0.0000"/>
    <numFmt numFmtId="195" formatCode="0.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10"/>
      <name val="Comic Sans MS"/>
      <family val="4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color indexed="10"/>
      <name val="Arial CE"/>
      <family val="0"/>
    </font>
    <font>
      <b/>
      <sz val="8"/>
      <name val="Arial CE"/>
      <family val="0"/>
    </font>
    <font>
      <sz val="11"/>
      <color indexed="12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 CE"/>
      <family val="2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 style="thin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1" fontId="17" fillId="0" borderId="23" xfId="0" applyNumberFormat="1" applyFont="1" applyBorder="1" applyAlignment="1">
      <alignment horizontal="right"/>
    </xf>
    <xf numFmtId="1" fontId="17" fillId="0" borderId="24" xfId="0" applyNumberFormat="1" applyFont="1" applyBorder="1" applyAlignment="1">
      <alignment horizontal="right"/>
    </xf>
    <xf numFmtId="1" fontId="17" fillId="0" borderId="25" xfId="0" applyNumberFormat="1" applyFont="1" applyBorder="1" applyAlignment="1">
      <alignment horizontal="right"/>
    </xf>
    <xf numFmtId="1" fontId="17" fillId="0" borderId="26" xfId="0" applyNumberFormat="1" applyFont="1" applyBorder="1" applyAlignment="1">
      <alignment horizontal="right"/>
    </xf>
    <xf numFmtId="0" fontId="16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1" fontId="19" fillId="0" borderId="23" xfId="0" applyNumberFormat="1" applyFont="1" applyBorder="1" applyAlignment="1">
      <alignment horizontal="right"/>
    </xf>
    <xf numFmtId="1" fontId="19" fillId="0" borderId="25" xfId="0" applyNumberFormat="1" applyFont="1" applyBorder="1" applyAlignment="1">
      <alignment horizontal="right"/>
    </xf>
    <xf numFmtId="1" fontId="19" fillId="0" borderId="26" xfId="0" applyNumberFormat="1" applyFont="1" applyBorder="1" applyAlignment="1">
      <alignment horizontal="right"/>
    </xf>
    <xf numFmtId="1" fontId="19" fillId="0" borderId="24" xfId="0" applyNumberFormat="1" applyFont="1" applyBorder="1" applyAlignment="1">
      <alignment horizontal="right"/>
    </xf>
    <xf numFmtId="0" fontId="16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15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192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right"/>
    </xf>
    <xf numFmtId="192" fontId="23" fillId="0" borderId="0" xfId="0" applyNumberFormat="1" applyFont="1" applyAlignment="1">
      <alignment horizontal="right"/>
    </xf>
    <xf numFmtId="0" fontId="24" fillId="0" borderId="19" xfId="0" applyFont="1" applyBorder="1" applyAlignment="1">
      <alignment horizontal="center"/>
    </xf>
    <xf numFmtId="192" fontId="19" fillId="0" borderId="32" xfId="0" applyNumberFormat="1" applyFont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16" fillId="0" borderId="33" xfId="0" applyFont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1" fillId="0" borderId="3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1" fontId="21" fillId="0" borderId="36" xfId="0" applyNumberFormat="1" applyFont="1" applyBorder="1" applyAlignment="1">
      <alignment horizontal="right"/>
    </xf>
    <xf numFmtId="1" fontId="21" fillId="0" borderId="37" xfId="0" applyNumberFormat="1" applyFont="1" applyBorder="1" applyAlignment="1">
      <alignment horizontal="right"/>
    </xf>
    <xf numFmtId="1" fontId="22" fillId="0" borderId="38" xfId="0" applyNumberFormat="1" applyFont="1" applyBorder="1" applyAlignment="1">
      <alignment horizontal="right"/>
    </xf>
    <xf numFmtId="1" fontId="27" fillId="0" borderId="38" xfId="0" applyNumberFormat="1" applyFont="1" applyBorder="1" applyAlignment="1">
      <alignment horizontal="right"/>
    </xf>
    <xf numFmtId="1" fontId="27" fillId="0" borderId="39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1" fontId="14" fillId="0" borderId="40" xfId="0" applyNumberFormat="1" applyFont="1" applyBorder="1" applyAlignment="1">
      <alignment horizontal="center"/>
    </xf>
    <xf numFmtId="1" fontId="14" fillId="0" borderId="41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4" fillId="0" borderId="42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6" fillId="0" borderId="34" xfId="0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1" fontId="10" fillId="0" borderId="27" xfId="0" applyNumberFormat="1" applyFont="1" applyFill="1" applyBorder="1" applyAlignment="1" applyProtection="1">
      <alignment horizontal="center" vertical="center" wrapText="1"/>
      <protection/>
    </xf>
    <xf numFmtId="1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0" fillId="0" borderId="52" xfId="0" applyFont="1" applyBorder="1" applyAlignment="1">
      <alignment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/>
    </xf>
    <xf numFmtId="1" fontId="9" fillId="0" borderId="52" xfId="0" applyNumberFormat="1" applyFont="1" applyFill="1" applyBorder="1" applyAlignment="1" applyProtection="1">
      <alignment horizontal="center"/>
      <protection/>
    </xf>
    <xf numFmtId="0" fontId="0" fillId="0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0" fillId="24" borderId="15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1" fontId="22" fillId="0" borderId="35" xfId="0" applyNumberFormat="1" applyFont="1" applyBorder="1" applyAlignment="1">
      <alignment horizontal="right"/>
    </xf>
    <xf numFmtId="0" fontId="10" fillId="4" borderId="28" xfId="0" applyFont="1" applyFill="1" applyBorder="1" applyAlignment="1" applyProtection="1">
      <alignment horizontal="center" vertical="center" wrapText="1"/>
      <protection/>
    </xf>
    <xf numFmtId="0" fontId="10" fillId="4" borderId="53" xfId="0" applyFont="1" applyFill="1" applyBorder="1" applyAlignment="1" applyProtection="1">
      <alignment horizontal="center" vertical="center" wrapText="1"/>
      <protection/>
    </xf>
    <xf numFmtId="0" fontId="26" fillId="0" borderId="5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0" fillId="25" borderId="43" xfId="0" applyFont="1" applyFill="1" applyBorder="1" applyAlignment="1" applyProtection="1">
      <alignment horizontal="center" vertical="center" wrapText="1"/>
      <protection/>
    </xf>
    <xf numFmtId="0" fontId="10" fillId="25" borderId="33" xfId="0" applyFont="1" applyFill="1" applyBorder="1" applyAlignment="1" applyProtection="1">
      <alignment horizontal="center" vertical="center" wrapText="1"/>
      <protection/>
    </xf>
    <xf numFmtId="0" fontId="10" fillId="25" borderId="45" xfId="0" applyFont="1" applyFill="1" applyBorder="1" applyAlignment="1" applyProtection="1">
      <alignment horizontal="center" vertical="center" wrapText="1"/>
      <protection/>
    </xf>
    <xf numFmtId="0" fontId="10" fillId="25" borderId="50" xfId="0" applyFont="1" applyFill="1" applyBorder="1" applyAlignment="1" applyProtection="1">
      <alignment horizontal="center" vertical="center" wrapText="1"/>
      <protection/>
    </xf>
    <xf numFmtId="0" fontId="10" fillId="25" borderId="19" xfId="0" applyFont="1" applyFill="1" applyBorder="1" applyAlignment="1" applyProtection="1">
      <alignment horizontal="center" vertical="center" wrapText="1"/>
      <protection/>
    </xf>
    <xf numFmtId="0" fontId="10" fillId="25" borderId="56" xfId="0" applyFont="1" applyFill="1" applyBorder="1" applyAlignment="1" applyProtection="1">
      <alignment horizontal="center" vertical="center" wrapText="1"/>
      <protection/>
    </xf>
    <xf numFmtId="0" fontId="5" fillId="25" borderId="52" xfId="0" applyFont="1" applyFill="1" applyBorder="1" applyAlignment="1" applyProtection="1">
      <alignment horizontal="center" vertical="center" wrapText="1"/>
      <protection/>
    </xf>
    <xf numFmtId="0" fontId="0" fillId="25" borderId="52" xfId="0" applyFont="1" applyFill="1" applyBorder="1" applyAlignment="1">
      <alignment horizontal="center"/>
    </xf>
    <xf numFmtId="0" fontId="10" fillId="25" borderId="46" xfId="0" applyFont="1" applyFill="1" applyBorder="1" applyAlignment="1" applyProtection="1">
      <alignment horizontal="center" vertical="center" wrapText="1"/>
      <protection/>
    </xf>
    <xf numFmtId="0" fontId="10" fillId="25" borderId="27" xfId="0" applyFont="1" applyFill="1" applyBorder="1" applyAlignment="1" applyProtection="1">
      <alignment horizontal="center" vertical="center" wrapText="1"/>
      <protection/>
    </xf>
    <xf numFmtId="0" fontId="10" fillId="25" borderId="35" xfId="0" applyFont="1" applyFill="1" applyBorder="1" applyAlignment="1" applyProtection="1">
      <alignment horizontal="center" vertical="center" wrapText="1"/>
      <protection/>
    </xf>
    <xf numFmtId="0" fontId="10" fillId="24" borderId="54" xfId="0" applyFont="1" applyFill="1" applyBorder="1" applyAlignment="1" applyProtection="1">
      <alignment horizontal="center" vertical="center" wrapText="1"/>
      <protection/>
    </xf>
    <xf numFmtId="1" fontId="9" fillId="0" borderId="53" xfId="0" applyNumberFormat="1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/>
    </xf>
    <xf numFmtId="1" fontId="10" fillId="0" borderId="33" xfId="0" applyNumberFormat="1" applyFont="1" applyFill="1" applyBorder="1" applyAlignment="1" applyProtection="1">
      <alignment horizontal="center" vertical="center" wrapText="1"/>
      <protection/>
    </xf>
    <xf numFmtId="1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/>
    </xf>
    <xf numFmtId="1" fontId="10" fillId="0" borderId="52" xfId="0" applyNumberFormat="1" applyFont="1" applyFill="1" applyBorder="1" applyAlignment="1" applyProtection="1">
      <alignment horizontal="center" vertical="center" wrapText="1"/>
      <protection/>
    </xf>
    <xf numFmtId="0" fontId="10" fillId="25" borderId="52" xfId="0" applyFont="1" applyFill="1" applyBorder="1" applyAlignment="1" applyProtection="1">
      <alignment horizontal="center" vertical="center" wrapText="1"/>
      <protection/>
    </xf>
    <xf numFmtId="0" fontId="10" fillId="7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10" fillId="4" borderId="12" xfId="0" applyFont="1" applyFill="1" applyBorder="1" applyAlignment="1" applyProtection="1">
      <alignment horizontal="center" vertical="center" wrapText="1"/>
      <protection/>
    </xf>
    <xf numFmtId="0" fontId="10" fillId="22" borderId="43" xfId="0" applyFont="1" applyFill="1" applyBorder="1" applyAlignment="1" applyProtection="1">
      <alignment horizontal="center" vertical="center" wrapText="1"/>
      <protection/>
    </xf>
    <xf numFmtId="0" fontId="10" fillId="22" borderId="27" xfId="0" applyFont="1" applyFill="1" applyBorder="1" applyAlignment="1" applyProtection="1">
      <alignment horizontal="center" vertical="center" wrapText="1"/>
      <protection/>
    </xf>
    <xf numFmtId="0" fontId="10" fillId="22" borderId="33" xfId="0" applyFont="1" applyFill="1" applyBorder="1" applyAlignment="1" applyProtection="1">
      <alignment horizontal="center" vertical="center" wrapText="1"/>
      <protection/>
    </xf>
    <xf numFmtId="0" fontId="10" fillId="22" borderId="45" xfId="0" applyFont="1" applyFill="1" applyBorder="1" applyAlignment="1" applyProtection="1">
      <alignment horizontal="center" vertical="center" wrapText="1"/>
      <protection/>
    </xf>
    <xf numFmtId="0" fontId="10" fillId="22" borderId="35" xfId="0" applyFont="1" applyFill="1" applyBorder="1" applyAlignment="1" applyProtection="1">
      <alignment horizontal="center" vertical="center" wrapText="1"/>
      <protection/>
    </xf>
    <xf numFmtId="0" fontId="10" fillId="22" borderId="44" xfId="0" applyFont="1" applyFill="1" applyBorder="1" applyAlignment="1" applyProtection="1">
      <alignment horizontal="center" vertical="center" wrapText="1"/>
      <protection/>
    </xf>
    <xf numFmtId="1" fontId="21" fillId="0" borderId="38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5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" fontId="21" fillId="0" borderId="35" xfId="0" applyNumberFormat="1" applyFont="1" applyBorder="1" applyAlignment="1">
      <alignment horizontal="right"/>
    </xf>
    <xf numFmtId="1" fontId="21" fillId="0" borderId="58" xfId="0" applyNumberFormat="1" applyFont="1" applyBorder="1" applyAlignment="1">
      <alignment horizontal="right"/>
    </xf>
    <xf numFmtId="1" fontId="21" fillId="0" borderId="35" xfId="0" applyNumberFormat="1" applyFont="1" applyBorder="1" applyAlignment="1">
      <alignment horizontal="right"/>
    </xf>
    <xf numFmtId="1" fontId="21" fillId="0" borderId="59" xfId="0" applyNumberFormat="1" applyFont="1" applyBorder="1" applyAlignment="1">
      <alignment horizontal="right"/>
    </xf>
    <xf numFmtId="1" fontId="22" fillId="0" borderId="60" xfId="0" applyNumberFormat="1" applyFont="1" applyBorder="1" applyAlignment="1">
      <alignment horizontal="right"/>
    </xf>
    <xf numFmtId="0" fontId="22" fillId="0" borderId="34" xfId="0" applyFont="1" applyBorder="1" applyAlignment="1">
      <alignment/>
    </xf>
    <xf numFmtId="0" fontId="21" fillId="0" borderId="34" xfId="0" applyFont="1" applyBorder="1" applyAlignment="1">
      <alignment/>
    </xf>
    <xf numFmtId="1" fontId="21" fillId="0" borderId="59" xfId="0" applyNumberFormat="1" applyFont="1" applyBorder="1" applyAlignment="1">
      <alignment horizontal="right"/>
    </xf>
    <xf numFmtId="1" fontId="21" fillId="0" borderId="58" xfId="0" applyNumberFormat="1" applyFont="1" applyBorder="1" applyAlignment="1">
      <alignment horizontal="right"/>
    </xf>
    <xf numFmtId="0" fontId="21" fillId="0" borderId="15" xfId="0" applyFont="1" applyFill="1" applyBorder="1" applyAlignment="1">
      <alignment/>
    </xf>
    <xf numFmtId="0" fontId="26" fillId="0" borderId="60" xfId="0" applyFont="1" applyBorder="1" applyAlignment="1">
      <alignment/>
    </xf>
    <xf numFmtId="0" fontId="21" fillId="0" borderId="35" xfId="0" applyFont="1" applyBorder="1" applyAlignment="1">
      <alignment/>
    </xf>
    <xf numFmtId="0" fontId="26" fillId="0" borderId="35" xfId="0" applyFont="1" applyBorder="1" applyAlignment="1">
      <alignment/>
    </xf>
    <xf numFmtId="0" fontId="21" fillId="0" borderId="24" xfId="0" applyFont="1" applyBorder="1" applyAlignment="1">
      <alignment/>
    </xf>
    <xf numFmtId="0" fontId="26" fillId="0" borderId="5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53" xfId="0" applyFont="1" applyBorder="1" applyAlignment="1">
      <alignment horizontal="left"/>
    </xf>
    <xf numFmtId="1" fontId="21" fillId="0" borderId="38" xfId="0" applyNumberFormat="1" applyFont="1" applyBorder="1" applyAlignment="1">
      <alignment horizontal="right"/>
    </xf>
    <xf numFmtId="1" fontId="21" fillId="0" borderId="61" xfId="0" applyNumberFormat="1" applyFont="1" applyBorder="1" applyAlignment="1">
      <alignment horizontal="right"/>
    </xf>
    <xf numFmtId="1" fontId="21" fillId="0" borderId="62" xfId="0" applyNumberFormat="1" applyFont="1" applyBorder="1" applyAlignment="1">
      <alignment horizontal="right"/>
    </xf>
    <xf numFmtId="0" fontId="27" fillId="0" borderId="63" xfId="0" applyFont="1" applyBorder="1" applyAlignment="1">
      <alignment/>
    </xf>
    <xf numFmtId="1" fontId="27" fillId="0" borderId="35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10" fillId="25" borderId="52" xfId="0" applyFont="1" applyFill="1" applyBorder="1" applyAlignment="1" applyProtection="1">
      <alignment horizontal="center" vertical="center" wrapText="1"/>
      <protection/>
    </xf>
    <xf numFmtId="1" fontId="21" fillId="0" borderId="59" xfId="0" applyNumberFormat="1" applyFont="1" applyBorder="1" applyAlignment="1">
      <alignment/>
    </xf>
    <xf numFmtId="1" fontId="21" fillId="0" borderId="58" xfId="0" applyNumberFormat="1" applyFont="1" applyBorder="1" applyAlignment="1">
      <alignment/>
    </xf>
    <xf numFmtId="1" fontId="21" fillId="0" borderId="48" xfId="0" applyNumberFormat="1" applyFont="1" applyBorder="1" applyAlignment="1">
      <alignment horizontal="right"/>
    </xf>
    <xf numFmtId="1" fontId="10" fillId="25" borderId="46" xfId="0" applyNumberFormat="1" applyFont="1" applyFill="1" applyBorder="1" applyAlignment="1" applyProtection="1">
      <alignment horizontal="center" vertical="center" wrapText="1"/>
      <protection/>
    </xf>
    <xf numFmtId="1" fontId="9" fillId="0" borderId="64" xfId="0" applyNumberFormat="1" applyFont="1" applyFill="1" applyBorder="1" applyAlignment="1" applyProtection="1">
      <alignment horizontal="center"/>
      <protection/>
    </xf>
    <xf numFmtId="1" fontId="9" fillId="0" borderId="65" xfId="0" applyNumberFormat="1" applyFont="1" applyFill="1" applyBorder="1" applyAlignment="1" applyProtection="1">
      <alignment horizontal="center"/>
      <protection/>
    </xf>
    <xf numFmtId="1" fontId="9" fillId="0" borderId="66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0" fillId="25" borderId="38" xfId="0" applyFont="1" applyFill="1" applyBorder="1" applyAlignment="1" applyProtection="1">
      <alignment horizontal="center" vertical="center" wrapText="1"/>
      <protection/>
    </xf>
    <xf numFmtId="0" fontId="10" fillId="25" borderId="38" xfId="0" applyFont="1" applyFill="1" applyBorder="1" applyAlignment="1" applyProtection="1">
      <alignment horizontal="center" vertical="center" wrapText="1"/>
      <protection/>
    </xf>
    <xf numFmtId="0" fontId="10" fillId="25" borderId="57" xfId="0" applyFont="1" applyFill="1" applyBorder="1" applyAlignment="1" applyProtection="1">
      <alignment horizontal="center" vertical="center" wrapText="1"/>
      <protection/>
    </xf>
    <xf numFmtId="0" fontId="10" fillId="25" borderId="67" xfId="0" applyFont="1" applyFill="1" applyBorder="1" applyAlignment="1" applyProtection="1">
      <alignment horizontal="center" vertical="center" wrapText="1"/>
      <protection/>
    </xf>
    <xf numFmtId="1" fontId="10" fillId="0" borderId="64" xfId="0" applyNumberFormat="1" applyFont="1" applyFill="1" applyBorder="1" applyAlignment="1" applyProtection="1">
      <alignment horizontal="center"/>
      <protection/>
    </xf>
    <xf numFmtId="1" fontId="10" fillId="0" borderId="65" xfId="0" applyNumberFormat="1" applyFont="1" applyFill="1" applyBorder="1" applyAlignment="1" applyProtection="1">
      <alignment horizontal="center"/>
      <protection/>
    </xf>
    <xf numFmtId="1" fontId="5" fillId="0" borderId="66" xfId="0" applyNumberFormat="1" applyFont="1" applyFill="1" applyBorder="1" applyAlignment="1" applyProtection="1">
      <alignment horizontal="center"/>
      <protection/>
    </xf>
    <xf numFmtId="1" fontId="5" fillId="25" borderId="50" xfId="0" applyNumberFormat="1" applyFont="1" applyFill="1" applyBorder="1" applyAlignment="1" applyProtection="1">
      <alignment horizontal="center" vertical="center" wrapText="1"/>
      <protection/>
    </xf>
    <xf numFmtId="1" fontId="5" fillId="0" borderId="68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" fontId="5" fillId="0" borderId="65" xfId="0" applyNumberFormat="1" applyFont="1" applyFill="1" applyBorder="1" applyAlignment="1" applyProtection="1">
      <alignment horizontal="center"/>
      <protection/>
    </xf>
    <xf numFmtId="1" fontId="5" fillId="0" borderId="5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" fontId="10" fillId="25" borderId="48" xfId="0" applyNumberFormat="1" applyFont="1" applyFill="1" applyBorder="1" applyAlignment="1" applyProtection="1">
      <alignment horizontal="center" vertical="center" wrapText="1"/>
      <protection/>
    </xf>
    <xf numFmtId="1" fontId="10" fillId="25" borderId="69" xfId="0" applyNumberFormat="1" applyFont="1" applyFill="1" applyBorder="1" applyAlignment="1" applyProtection="1">
      <alignment horizontal="center" vertical="center" wrapText="1"/>
      <protection/>
    </xf>
    <xf numFmtId="1" fontId="10" fillId="25" borderId="48" xfId="0" applyNumberFormat="1" applyFont="1" applyFill="1" applyBorder="1" applyAlignment="1" applyProtection="1">
      <alignment horizontal="center" vertical="center" wrapText="1"/>
      <protection/>
    </xf>
    <xf numFmtId="1" fontId="10" fillId="25" borderId="69" xfId="0" applyNumberFormat="1" applyFont="1" applyFill="1" applyBorder="1" applyAlignment="1" applyProtection="1">
      <alignment horizontal="center" vertical="center" wrapText="1"/>
      <protection/>
    </xf>
    <xf numFmtId="1" fontId="5" fillId="25" borderId="48" xfId="0" applyNumberFormat="1" applyFont="1" applyFill="1" applyBorder="1" applyAlignment="1" applyProtection="1">
      <alignment horizontal="center" vertical="center" wrapText="1"/>
      <protection/>
    </xf>
    <xf numFmtId="1" fontId="5" fillId="25" borderId="69" xfId="0" applyNumberFormat="1" applyFont="1" applyFill="1" applyBorder="1" applyAlignment="1" applyProtection="1">
      <alignment horizontal="center" vertical="center" wrapText="1"/>
      <protection/>
    </xf>
    <xf numFmtId="1" fontId="5" fillId="25" borderId="69" xfId="0" applyNumberFormat="1" applyFont="1" applyFill="1" applyBorder="1" applyAlignment="1" applyProtection="1">
      <alignment horizontal="center" vertical="center" wrapText="1"/>
      <protection/>
    </xf>
    <xf numFmtId="1" fontId="5" fillId="25" borderId="70" xfId="0" applyNumberFormat="1" applyFont="1" applyFill="1" applyBorder="1" applyAlignment="1" applyProtection="1">
      <alignment horizontal="center" vertical="center" wrapText="1"/>
      <protection/>
    </xf>
    <xf numFmtId="1" fontId="9" fillId="25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1" fontId="5" fillId="25" borderId="47" xfId="0" applyNumberFormat="1" applyFont="1" applyFill="1" applyBorder="1" applyAlignment="1" applyProtection="1">
      <alignment horizontal="center" vertical="center" wrapText="1"/>
      <protection/>
    </xf>
    <xf numFmtId="1" fontId="5" fillId="25" borderId="71" xfId="0" applyNumberFormat="1" applyFont="1" applyFill="1" applyBorder="1" applyAlignment="1" applyProtection="1">
      <alignment horizontal="center" vertical="center" wrapText="1"/>
      <protection/>
    </xf>
    <xf numFmtId="1" fontId="9" fillId="25" borderId="48" xfId="0" applyNumberFormat="1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/>
    </xf>
    <xf numFmtId="0" fontId="10" fillId="25" borderId="48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192" fontId="19" fillId="0" borderId="33" xfId="0" applyNumberFormat="1" applyFont="1" applyBorder="1" applyAlignment="1">
      <alignment horizontal="center"/>
    </xf>
    <xf numFmtId="1" fontId="21" fillId="0" borderId="29" xfId="0" applyNumberFormat="1" applyFont="1" applyBorder="1" applyAlignment="1">
      <alignment horizontal="right"/>
    </xf>
    <xf numFmtId="1" fontId="10" fillId="25" borderId="57" xfId="0" applyNumberFormat="1" applyFont="1" applyFill="1" applyBorder="1" applyAlignment="1" applyProtection="1">
      <alignment horizontal="center" vertical="center" wrapText="1"/>
      <protection/>
    </xf>
    <xf numFmtId="1" fontId="10" fillId="25" borderId="38" xfId="0" applyNumberFormat="1" applyFont="1" applyFill="1" applyBorder="1" applyAlignment="1" applyProtection="1">
      <alignment horizontal="center" vertical="center" wrapText="1"/>
      <protection/>
    </xf>
    <xf numFmtId="1" fontId="5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1" fontId="9" fillId="25" borderId="46" xfId="0" applyNumberFormat="1" applyFont="1" applyFill="1" applyBorder="1" applyAlignment="1" applyProtection="1">
      <alignment horizontal="center" vertical="center" wrapText="1"/>
      <protection/>
    </xf>
    <xf numFmtId="0" fontId="7" fillId="25" borderId="35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 applyProtection="1">
      <alignment horizontal="center"/>
      <protection/>
    </xf>
    <xf numFmtId="0" fontId="10" fillId="25" borderId="11" xfId="0" applyFont="1" applyFill="1" applyBorder="1" applyAlignment="1" applyProtection="1">
      <alignment horizontal="center" vertical="center" wrapText="1"/>
      <protection/>
    </xf>
    <xf numFmtId="0" fontId="10" fillId="25" borderId="10" xfId="0" applyFont="1" applyFill="1" applyBorder="1" applyAlignment="1" applyProtection="1">
      <alignment horizontal="center" vertical="center" wrapText="1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1" fontId="21" fillId="0" borderId="73" xfId="0" applyNumberFormat="1" applyFont="1" applyBorder="1" applyAlignment="1">
      <alignment horizontal="right"/>
    </xf>
    <xf numFmtId="0" fontId="26" fillId="0" borderId="15" xfId="0" applyFont="1" applyBorder="1" applyAlignment="1">
      <alignment/>
    </xf>
    <xf numFmtId="0" fontId="26" fillId="0" borderId="48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21" fillId="0" borderId="48" xfId="0" applyFont="1" applyBorder="1" applyAlignment="1">
      <alignment horizontal="center"/>
    </xf>
    <xf numFmtId="1" fontId="21" fillId="0" borderId="48" xfId="0" applyNumberFormat="1" applyFont="1" applyBorder="1" applyAlignment="1">
      <alignment horizontal="right"/>
    </xf>
    <xf numFmtId="1" fontId="27" fillId="0" borderId="54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0" fontId="21" fillId="0" borderId="73" xfId="0" applyFont="1" applyBorder="1" applyAlignment="1">
      <alignment/>
    </xf>
    <xf numFmtId="1" fontId="21" fillId="0" borderId="39" xfId="0" applyNumberFormat="1" applyFont="1" applyBorder="1" applyAlignment="1">
      <alignment horizontal="right"/>
    </xf>
    <xf numFmtId="1" fontId="21" fillId="0" borderId="24" xfId="0" applyNumberFormat="1" applyFont="1" applyBorder="1" applyAlignment="1">
      <alignment horizontal="right"/>
    </xf>
    <xf numFmtId="1" fontId="21" fillId="0" borderId="26" xfId="0" applyNumberFormat="1" applyFont="1" applyBorder="1" applyAlignment="1">
      <alignment/>
    </xf>
    <xf numFmtId="1" fontId="27" fillId="0" borderId="60" xfId="0" applyNumberFormat="1" applyFont="1" applyBorder="1" applyAlignment="1">
      <alignment horizontal="right"/>
    </xf>
    <xf numFmtId="1" fontId="22" fillId="0" borderId="63" xfId="0" applyNumberFormat="1" applyFont="1" applyBorder="1" applyAlignment="1">
      <alignment horizontal="right"/>
    </xf>
    <xf numFmtId="1" fontId="27" fillId="0" borderId="34" xfId="0" applyNumberFormat="1" applyFont="1" applyBorder="1" applyAlignment="1">
      <alignment horizontal="right"/>
    </xf>
    <xf numFmtId="1" fontId="22" fillId="0" borderId="34" xfId="0" applyNumberFormat="1" applyFont="1" applyBorder="1" applyAlignment="1">
      <alignment horizontal="right"/>
    </xf>
    <xf numFmtId="1" fontId="21" fillId="0" borderId="34" xfId="0" applyNumberFormat="1" applyFont="1" applyBorder="1" applyAlignment="1">
      <alignment horizontal="right"/>
    </xf>
    <xf numFmtId="0" fontId="21" fillId="0" borderId="34" xfId="0" applyFont="1" applyBorder="1" applyAlignment="1">
      <alignment/>
    </xf>
    <xf numFmtId="1" fontId="21" fillId="0" borderId="58" xfId="0" applyNumberFormat="1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73" xfId="0" applyFont="1" applyBorder="1" applyAlignment="1">
      <alignment horizontal="center"/>
    </xf>
    <xf numFmtId="1" fontId="10" fillId="0" borderId="74" xfId="0" applyNumberFormat="1" applyFont="1" applyFill="1" applyBorder="1" applyAlignment="1" applyProtection="1">
      <alignment horizontal="center"/>
      <protection/>
    </xf>
    <xf numFmtId="1" fontId="10" fillId="25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74" xfId="0" applyNumberFormat="1" applyFont="1" applyFill="1" applyBorder="1" applyAlignment="1" applyProtection="1">
      <alignment horizontal="center"/>
      <protection/>
    </xf>
    <xf numFmtId="1" fontId="9" fillId="25" borderId="14" xfId="0" applyNumberFormat="1" applyFont="1" applyFill="1" applyBorder="1" applyAlignment="1" applyProtection="1">
      <alignment horizontal="center" vertical="center" wrapText="1"/>
      <protection/>
    </xf>
    <xf numFmtId="1" fontId="10" fillId="0" borderId="75" xfId="0" applyNumberFormat="1" applyFont="1" applyFill="1" applyBorder="1" applyAlignment="1" applyProtection="1">
      <alignment horizontal="center"/>
      <protection/>
    </xf>
    <xf numFmtId="1" fontId="10" fillId="25" borderId="43" xfId="0" applyNumberFormat="1" applyFont="1" applyFill="1" applyBorder="1" applyAlignment="1" applyProtection="1">
      <alignment horizontal="center" vertical="center" wrapText="1"/>
      <protection/>
    </xf>
    <xf numFmtId="1" fontId="9" fillId="25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76" xfId="0" applyNumberFormat="1" applyFont="1" applyFill="1" applyBorder="1" applyAlignment="1" applyProtection="1">
      <alignment horizontal="center"/>
      <protection/>
    </xf>
    <xf numFmtId="1" fontId="5" fillId="25" borderId="29" xfId="0" applyNumberFormat="1" applyFont="1" applyFill="1" applyBorder="1" applyAlignment="1" applyProtection="1">
      <alignment horizontal="center" vertical="center" wrapText="1"/>
      <protection/>
    </xf>
    <xf numFmtId="1" fontId="5" fillId="25" borderId="77" xfId="0" applyNumberFormat="1" applyFont="1" applyFill="1" applyBorder="1" applyAlignment="1" applyProtection="1">
      <alignment horizontal="center" vertical="center" wrapText="1"/>
      <protection/>
    </xf>
    <xf numFmtId="1" fontId="5" fillId="25" borderId="78" xfId="0" applyNumberFormat="1" applyFont="1" applyFill="1" applyBorder="1" applyAlignment="1" applyProtection="1">
      <alignment horizontal="center" vertical="center" wrapText="1"/>
      <protection/>
    </xf>
    <xf numFmtId="1" fontId="5" fillId="25" borderId="38" xfId="0" applyNumberFormat="1" applyFont="1" applyFill="1" applyBorder="1" applyAlignment="1" applyProtection="1">
      <alignment horizontal="center" vertical="center" wrapText="1"/>
      <protection/>
    </xf>
    <xf numFmtId="0" fontId="5" fillId="25" borderId="38" xfId="0" applyFont="1" applyFill="1" applyBorder="1" applyAlignment="1" applyProtection="1">
      <alignment horizontal="center" vertical="center" wrapText="1"/>
      <protection/>
    </xf>
    <xf numFmtId="1" fontId="5" fillId="25" borderId="67" xfId="0" applyNumberFormat="1" applyFont="1" applyFill="1" applyBorder="1" applyAlignment="1" applyProtection="1">
      <alignment horizontal="center" vertical="center" wrapText="1"/>
      <protection/>
    </xf>
    <xf numFmtId="1" fontId="9" fillId="25" borderId="69" xfId="0" applyNumberFormat="1" applyFont="1" applyFill="1" applyBorder="1" applyAlignment="1" applyProtection="1">
      <alignment horizontal="center" vertical="center" wrapText="1"/>
      <protection/>
    </xf>
    <xf numFmtId="1" fontId="10" fillId="25" borderId="79" xfId="0" applyNumberFormat="1" applyFont="1" applyFill="1" applyBorder="1" applyAlignment="1" applyProtection="1">
      <alignment horizontal="center" vertical="center" wrapText="1"/>
      <protection/>
    </xf>
    <xf numFmtId="1" fontId="9" fillId="25" borderId="80" xfId="0" applyNumberFormat="1" applyFont="1" applyFill="1" applyBorder="1" applyAlignment="1" applyProtection="1">
      <alignment horizontal="center" vertical="center" wrapText="1"/>
      <protection/>
    </xf>
    <xf numFmtId="1" fontId="9" fillId="25" borderId="38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Alignment="1">
      <alignment horizontal="center" wrapText="1"/>
    </xf>
    <xf numFmtId="0" fontId="13" fillId="2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" fontId="16" fillId="0" borderId="58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" fontId="16" fillId="0" borderId="43" xfId="0" applyNumberFormat="1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showZeros="0" tabSelected="1" zoomScalePageLayoutView="0" workbookViewId="0" topLeftCell="A8">
      <selection activeCell="B17" sqref="B17"/>
    </sheetView>
  </sheetViews>
  <sheetFormatPr defaultColWidth="9.140625" defaultRowHeight="12.75"/>
  <cols>
    <col min="1" max="1" width="4.421875" style="0" customWidth="1"/>
    <col min="2" max="2" width="23.57421875" style="1" customWidth="1"/>
    <col min="3" max="3" width="4.7109375" style="0" customWidth="1"/>
    <col min="4" max="4" width="14.140625" style="0" customWidth="1"/>
    <col min="5" max="5" width="1.421875" style="2" hidden="1" customWidth="1"/>
    <col min="6" max="6" width="8.8515625" style="3" customWidth="1"/>
    <col min="7" max="7" width="9.140625" style="2" customWidth="1"/>
    <col min="8" max="8" width="8.7109375" style="2" customWidth="1"/>
    <col min="9" max="9" width="9.421875" style="2" customWidth="1"/>
    <col min="10" max="10" width="9.28125" style="2" customWidth="1"/>
    <col min="11" max="12" width="9.28125" style="5" customWidth="1"/>
    <col min="13" max="13" width="9.7109375" style="2" customWidth="1"/>
    <col min="14" max="14" width="8.8515625" style="2" hidden="1" customWidth="1"/>
    <col min="15" max="15" width="0.13671875" style="2" hidden="1" customWidth="1"/>
    <col min="16" max="16" width="9.140625" style="2" hidden="1" customWidth="1"/>
    <col min="17" max="17" width="8.8515625" style="2" hidden="1" customWidth="1"/>
  </cols>
  <sheetData>
    <row r="1" spans="1:13" ht="15.75">
      <c r="A1" s="332" t="s">
        <v>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7" s="75" customFormat="1" ht="15.75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215"/>
      <c r="P2" s="215"/>
      <c r="Q2" s="215"/>
    </row>
    <row r="3" spans="2:256" ht="15.75">
      <c r="B3" s="210" t="s">
        <v>83</v>
      </c>
      <c r="C3" s="211"/>
      <c r="D3" s="212" t="s">
        <v>84</v>
      </c>
      <c r="E3" s="58"/>
      <c r="F3" s="209"/>
      <c r="G3" s="58"/>
      <c r="H3" s="209"/>
      <c r="I3" s="58"/>
      <c r="J3" s="209"/>
      <c r="K3" s="58"/>
      <c r="L3" s="209"/>
      <c r="M3" s="58"/>
      <c r="N3" s="209"/>
      <c r="O3" s="58"/>
      <c r="P3" s="209"/>
      <c r="Q3" s="58"/>
      <c r="R3" s="209"/>
      <c r="S3" s="58"/>
      <c r="T3" s="209"/>
      <c r="U3" s="58"/>
      <c r="V3" s="209"/>
      <c r="W3" s="58"/>
      <c r="X3" s="209"/>
      <c r="Y3" s="58"/>
      <c r="Z3" s="209"/>
      <c r="AA3" s="58"/>
      <c r="AB3" s="209"/>
      <c r="AC3" s="58"/>
      <c r="AD3" s="209"/>
      <c r="AE3" s="58"/>
      <c r="AF3" s="209"/>
      <c r="AG3" s="58"/>
      <c r="AH3" s="209"/>
      <c r="AI3" s="58"/>
      <c r="AJ3" s="209"/>
      <c r="AK3" s="58"/>
      <c r="AL3" s="209"/>
      <c r="AM3" s="58"/>
      <c r="AN3" s="209"/>
      <c r="AO3" s="58"/>
      <c r="AP3" s="209"/>
      <c r="AQ3" s="58"/>
      <c r="AR3" s="209"/>
      <c r="AS3" s="58"/>
      <c r="AT3" s="209"/>
      <c r="AU3" s="58"/>
      <c r="AV3" s="209"/>
      <c r="AW3" s="58"/>
      <c r="AX3" s="209"/>
      <c r="AY3" s="58"/>
      <c r="AZ3" s="209"/>
      <c r="BA3" s="58"/>
      <c r="BB3" s="209"/>
      <c r="BC3" s="58"/>
      <c r="BD3" s="209"/>
      <c r="BE3" s="58"/>
      <c r="BF3" s="209"/>
      <c r="BG3" s="58"/>
      <c r="BH3" s="209"/>
      <c r="BI3" s="58"/>
      <c r="BJ3" s="209"/>
      <c r="BK3" s="58"/>
      <c r="BL3" s="209"/>
      <c r="BM3" s="58"/>
      <c r="BN3" s="209"/>
      <c r="BO3" s="58"/>
      <c r="BP3" s="209"/>
      <c r="BQ3" s="58"/>
      <c r="BR3" s="209"/>
      <c r="BS3" s="58"/>
      <c r="BT3" s="209"/>
      <c r="BU3" s="58"/>
      <c r="BV3" s="209"/>
      <c r="BW3" s="58"/>
      <c r="BX3" s="209"/>
      <c r="BY3" s="58"/>
      <c r="BZ3" s="209"/>
      <c r="CA3" s="58"/>
      <c r="CB3" s="209"/>
      <c r="CC3" s="58"/>
      <c r="CD3" s="209"/>
      <c r="CE3" s="58"/>
      <c r="CF3" s="209"/>
      <c r="CG3" s="58"/>
      <c r="CH3" s="209"/>
      <c r="CI3" s="58"/>
      <c r="CJ3" s="209"/>
      <c r="CK3" s="58"/>
      <c r="CL3" s="209"/>
      <c r="CM3" s="58"/>
      <c r="CN3" s="209"/>
      <c r="CO3" s="58"/>
      <c r="CP3" s="209"/>
      <c r="CQ3" s="58"/>
      <c r="CR3" s="209"/>
      <c r="CS3" s="58"/>
      <c r="CT3" s="209"/>
      <c r="CU3" s="58"/>
      <c r="CV3" s="209"/>
      <c r="CW3" s="58"/>
      <c r="CX3" s="209"/>
      <c r="CY3" s="58"/>
      <c r="CZ3" s="209"/>
      <c r="DA3" s="58"/>
      <c r="DB3" s="209"/>
      <c r="DC3" s="58"/>
      <c r="DD3" s="209"/>
      <c r="DE3" s="58"/>
      <c r="DF3" s="209"/>
      <c r="DG3" s="58"/>
      <c r="DH3" s="209"/>
      <c r="DI3" s="58"/>
      <c r="DJ3" s="209"/>
      <c r="DK3" s="58"/>
      <c r="DL3" s="209"/>
      <c r="DM3" s="58"/>
      <c r="DN3" s="209"/>
      <c r="DO3" s="58"/>
      <c r="DP3" s="209"/>
      <c r="DQ3" s="58"/>
      <c r="DR3" s="209"/>
      <c r="DS3" s="58"/>
      <c r="DT3" s="209"/>
      <c r="DU3" s="58"/>
      <c r="DV3" s="209"/>
      <c r="DW3" s="58"/>
      <c r="DX3" s="209"/>
      <c r="DY3" s="58"/>
      <c r="DZ3" s="209"/>
      <c r="EA3" s="58"/>
      <c r="EB3" s="209"/>
      <c r="EC3" s="58"/>
      <c r="ED3" s="209"/>
      <c r="EE3" s="58"/>
      <c r="EF3" s="209"/>
      <c r="EG3" s="58"/>
      <c r="EH3" s="209"/>
      <c r="EI3" s="58"/>
      <c r="EJ3" s="209"/>
      <c r="EK3" s="58"/>
      <c r="EL3" s="209"/>
      <c r="EM3" s="58"/>
      <c r="EN3" s="209"/>
      <c r="EO3" s="58"/>
      <c r="EP3" s="209"/>
      <c r="EQ3" s="58"/>
      <c r="ER3" s="209"/>
      <c r="ES3" s="58"/>
      <c r="ET3" s="209"/>
      <c r="EU3" s="58"/>
      <c r="EV3" s="209"/>
      <c r="EW3" s="58"/>
      <c r="EX3" s="209"/>
      <c r="EY3" s="58"/>
      <c r="EZ3" s="209"/>
      <c r="FA3" s="58"/>
      <c r="FB3" s="209"/>
      <c r="FC3" s="58"/>
      <c r="FD3" s="209"/>
      <c r="FE3" s="58"/>
      <c r="FF3" s="209"/>
      <c r="FG3" s="58"/>
      <c r="FH3" s="209"/>
      <c r="FI3" s="58"/>
      <c r="FJ3" s="209"/>
      <c r="FK3" s="58"/>
      <c r="FL3" s="209"/>
      <c r="FM3" s="58"/>
      <c r="FN3" s="209"/>
      <c r="FO3" s="58"/>
      <c r="FP3" s="209"/>
      <c r="FQ3" s="58"/>
      <c r="FR3" s="209"/>
      <c r="FS3" s="58"/>
      <c r="FT3" s="209"/>
      <c r="FU3" s="58"/>
      <c r="FV3" s="209"/>
      <c r="FW3" s="58"/>
      <c r="FX3" s="209"/>
      <c r="FY3" s="58"/>
      <c r="FZ3" s="209"/>
      <c r="GA3" s="58"/>
      <c r="GB3" s="209"/>
      <c r="GC3" s="58"/>
      <c r="GD3" s="209"/>
      <c r="GE3" s="58"/>
      <c r="GF3" s="209"/>
      <c r="GG3" s="58"/>
      <c r="GH3" s="209"/>
      <c r="GI3" s="58"/>
      <c r="GJ3" s="209"/>
      <c r="GK3" s="58"/>
      <c r="GL3" s="209"/>
      <c r="GM3" s="58"/>
      <c r="GN3" s="209"/>
      <c r="GO3" s="58"/>
      <c r="GP3" s="209"/>
      <c r="GQ3" s="58"/>
      <c r="GR3" s="209"/>
      <c r="GS3" s="58"/>
      <c r="GT3" s="209"/>
      <c r="GU3" s="58"/>
      <c r="GV3" s="209"/>
      <c r="GW3" s="58"/>
      <c r="GX3" s="209"/>
      <c r="GY3" s="58"/>
      <c r="GZ3" s="209"/>
      <c r="HA3" s="58"/>
      <c r="HB3" s="209"/>
      <c r="HC3" s="58"/>
      <c r="HD3" s="209"/>
      <c r="HE3" s="58"/>
      <c r="HF3" s="209"/>
      <c r="HG3" s="58"/>
      <c r="HH3" s="209"/>
      <c r="HI3" s="58"/>
      <c r="HJ3" s="209"/>
      <c r="HK3" s="58"/>
      <c r="HL3" s="209"/>
      <c r="HM3" s="58"/>
      <c r="HN3" s="209"/>
      <c r="HO3" s="58"/>
      <c r="HP3" s="209"/>
      <c r="HQ3" s="58"/>
      <c r="HR3" s="209"/>
      <c r="HS3" s="58"/>
      <c r="HT3" s="209"/>
      <c r="HU3" s="58"/>
      <c r="HV3" s="209"/>
      <c r="HW3" s="58"/>
      <c r="HX3" s="209"/>
      <c r="HY3" s="58"/>
      <c r="HZ3" s="209"/>
      <c r="IA3" s="58"/>
      <c r="IB3" s="209"/>
      <c r="IC3" s="58"/>
      <c r="ID3" s="209"/>
      <c r="IE3" s="58"/>
      <c r="IF3" s="209"/>
      <c r="IG3" s="58"/>
      <c r="IH3" s="209"/>
      <c r="II3" s="58"/>
      <c r="IJ3" s="209"/>
      <c r="IK3" s="58"/>
      <c r="IL3" s="209"/>
      <c r="IM3" s="58"/>
      <c r="IN3" s="209"/>
      <c r="IO3" s="58"/>
      <c r="IP3" s="209"/>
      <c r="IQ3" s="58"/>
      <c r="IR3" s="209"/>
      <c r="IS3" s="58"/>
      <c r="IT3" s="209"/>
      <c r="IU3" s="58"/>
      <c r="IV3" s="209"/>
    </row>
    <row r="4" spans="2:256" ht="15.75">
      <c r="B4" s="210" t="s">
        <v>85</v>
      </c>
      <c r="C4" s="211"/>
      <c r="D4" s="212" t="s">
        <v>86</v>
      </c>
      <c r="E4" s="58"/>
      <c r="F4" s="209"/>
      <c r="G4" s="58"/>
      <c r="H4" s="209"/>
      <c r="I4" s="58"/>
      <c r="J4" s="209"/>
      <c r="K4" s="58"/>
      <c r="L4" s="209"/>
      <c r="M4" s="58"/>
      <c r="N4" s="209"/>
      <c r="O4" s="58"/>
      <c r="P4" s="209"/>
      <c r="Q4" s="58"/>
      <c r="R4" s="209"/>
      <c r="S4" s="58"/>
      <c r="T4" s="209"/>
      <c r="U4" s="58"/>
      <c r="V4" s="209"/>
      <c r="W4" s="58"/>
      <c r="X4" s="209"/>
      <c r="Y4" s="58"/>
      <c r="Z4" s="209"/>
      <c r="AA4" s="58"/>
      <c r="AB4" s="209"/>
      <c r="AC4" s="58"/>
      <c r="AD4" s="209"/>
      <c r="AE4" s="58"/>
      <c r="AF4" s="209"/>
      <c r="AG4" s="58"/>
      <c r="AH4" s="209"/>
      <c r="AI4" s="58"/>
      <c r="AJ4" s="209"/>
      <c r="AK4" s="58"/>
      <c r="AL4" s="209"/>
      <c r="AM4" s="58"/>
      <c r="AN4" s="209"/>
      <c r="AO4" s="58"/>
      <c r="AP4" s="209"/>
      <c r="AQ4" s="58"/>
      <c r="AR4" s="209"/>
      <c r="AS4" s="58"/>
      <c r="AT4" s="209"/>
      <c r="AU4" s="58"/>
      <c r="AV4" s="209"/>
      <c r="AW4" s="58"/>
      <c r="AX4" s="209"/>
      <c r="AY4" s="58"/>
      <c r="AZ4" s="209"/>
      <c r="BA4" s="58"/>
      <c r="BB4" s="209"/>
      <c r="BC4" s="58"/>
      <c r="BD4" s="209"/>
      <c r="BE4" s="58"/>
      <c r="BF4" s="209"/>
      <c r="BG4" s="58"/>
      <c r="BH4" s="209"/>
      <c r="BI4" s="58"/>
      <c r="BJ4" s="209"/>
      <c r="BK4" s="58"/>
      <c r="BL4" s="209"/>
      <c r="BM4" s="58"/>
      <c r="BN4" s="209"/>
      <c r="BO4" s="58"/>
      <c r="BP4" s="209"/>
      <c r="BQ4" s="58"/>
      <c r="BR4" s="209"/>
      <c r="BS4" s="58"/>
      <c r="BT4" s="209"/>
      <c r="BU4" s="58"/>
      <c r="BV4" s="209"/>
      <c r="BW4" s="58"/>
      <c r="BX4" s="209"/>
      <c r="BY4" s="58"/>
      <c r="BZ4" s="209"/>
      <c r="CA4" s="58"/>
      <c r="CB4" s="209"/>
      <c r="CC4" s="58"/>
      <c r="CD4" s="209"/>
      <c r="CE4" s="58"/>
      <c r="CF4" s="209"/>
      <c r="CG4" s="58"/>
      <c r="CH4" s="209"/>
      <c r="CI4" s="58"/>
      <c r="CJ4" s="209"/>
      <c r="CK4" s="58"/>
      <c r="CL4" s="209"/>
      <c r="CM4" s="58"/>
      <c r="CN4" s="209"/>
      <c r="CO4" s="58"/>
      <c r="CP4" s="209"/>
      <c r="CQ4" s="58"/>
      <c r="CR4" s="209"/>
      <c r="CS4" s="58"/>
      <c r="CT4" s="209"/>
      <c r="CU4" s="58"/>
      <c r="CV4" s="209"/>
      <c r="CW4" s="58"/>
      <c r="CX4" s="209"/>
      <c r="CY4" s="58"/>
      <c r="CZ4" s="209"/>
      <c r="DA4" s="58"/>
      <c r="DB4" s="209"/>
      <c r="DC4" s="58"/>
      <c r="DD4" s="209"/>
      <c r="DE4" s="58"/>
      <c r="DF4" s="209"/>
      <c r="DG4" s="58"/>
      <c r="DH4" s="209"/>
      <c r="DI4" s="58"/>
      <c r="DJ4" s="209"/>
      <c r="DK4" s="58"/>
      <c r="DL4" s="209"/>
      <c r="DM4" s="58"/>
      <c r="DN4" s="209"/>
      <c r="DO4" s="58"/>
      <c r="DP4" s="209"/>
      <c r="DQ4" s="58"/>
      <c r="DR4" s="209"/>
      <c r="DS4" s="58"/>
      <c r="DT4" s="209"/>
      <c r="DU4" s="58"/>
      <c r="DV4" s="209"/>
      <c r="DW4" s="58"/>
      <c r="DX4" s="209"/>
      <c r="DY4" s="58"/>
      <c r="DZ4" s="209"/>
      <c r="EA4" s="58"/>
      <c r="EB4" s="209"/>
      <c r="EC4" s="58"/>
      <c r="ED4" s="209"/>
      <c r="EE4" s="58"/>
      <c r="EF4" s="209"/>
      <c r="EG4" s="58"/>
      <c r="EH4" s="209"/>
      <c r="EI4" s="58"/>
      <c r="EJ4" s="209"/>
      <c r="EK4" s="58"/>
      <c r="EL4" s="209"/>
      <c r="EM4" s="58"/>
      <c r="EN4" s="209"/>
      <c r="EO4" s="58"/>
      <c r="EP4" s="209"/>
      <c r="EQ4" s="58"/>
      <c r="ER4" s="209"/>
      <c r="ES4" s="58"/>
      <c r="ET4" s="209"/>
      <c r="EU4" s="58"/>
      <c r="EV4" s="209"/>
      <c r="EW4" s="58"/>
      <c r="EX4" s="209"/>
      <c r="EY4" s="58"/>
      <c r="EZ4" s="209"/>
      <c r="FA4" s="58"/>
      <c r="FB4" s="209"/>
      <c r="FC4" s="58"/>
      <c r="FD4" s="209"/>
      <c r="FE4" s="58"/>
      <c r="FF4" s="209"/>
      <c r="FG4" s="58"/>
      <c r="FH4" s="209"/>
      <c r="FI4" s="58"/>
      <c r="FJ4" s="209"/>
      <c r="FK4" s="58"/>
      <c r="FL4" s="209"/>
      <c r="FM4" s="58"/>
      <c r="FN4" s="209"/>
      <c r="FO4" s="58"/>
      <c r="FP4" s="209"/>
      <c r="FQ4" s="58"/>
      <c r="FR4" s="209"/>
      <c r="FS4" s="58"/>
      <c r="FT4" s="209"/>
      <c r="FU4" s="58"/>
      <c r="FV4" s="209"/>
      <c r="FW4" s="58"/>
      <c r="FX4" s="209"/>
      <c r="FY4" s="58"/>
      <c r="FZ4" s="209"/>
      <c r="GA4" s="58"/>
      <c r="GB4" s="209"/>
      <c r="GC4" s="58"/>
      <c r="GD4" s="209"/>
      <c r="GE4" s="58"/>
      <c r="GF4" s="209"/>
      <c r="GG4" s="58"/>
      <c r="GH4" s="209"/>
      <c r="GI4" s="58"/>
      <c r="GJ4" s="209"/>
      <c r="GK4" s="58"/>
      <c r="GL4" s="209"/>
      <c r="GM4" s="58"/>
      <c r="GN4" s="209"/>
      <c r="GO4" s="58"/>
      <c r="GP4" s="209"/>
      <c r="GQ4" s="58"/>
      <c r="GR4" s="209"/>
      <c r="GS4" s="58"/>
      <c r="GT4" s="209"/>
      <c r="GU4" s="58"/>
      <c r="GV4" s="209"/>
      <c r="GW4" s="58"/>
      <c r="GX4" s="209"/>
      <c r="GY4" s="58"/>
      <c r="GZ4" s="209"/>
      <c r="HA4" s="58"/>
      <c r="HB4" s="209"/>
      <c r="HC4" s="58"/>
      <c r="HD4" s="209"/>
      <c r="HE4" s="58"/>
      <c r="HF4" s="209"/>
      <c r="HG4" s="58"/>
      <c r="HH4" s="209"/>
      <c r="HI4" s="58"/>
      <c r="HJ4" s="209"/>
      <c r="HK4" s="58"/>
      <c r="HL4" s="209"/>
      <c r="HM4" s="58"/>
      <c r="HN4" s="209"/>
      <c r="HO4" s="58"/>
      <c r="HP4" s="209"/>
      <c r="HQ4" s="58"/>
      <c r="HR4" s="209"/>
      <c r="HS4" s="58"/>
      <c r="HT4" s="209"/>
      <c r="HU4" s="58"/>
      <c r="HV4" s="209"/>
      <c r="HW4" s="58"/>
      <c r="HX4" s="209"/>
      <c r="HY4" s="58"/>
      <c r="HZ4" s="209"/>
      <c r="IA4" s="58"/>
      <c r="IB4" s="209"/>
      <c r="IC4" s="58"/>
      <c r="ID4" s="209"/>
      <c r="IE4" s="58"/>
      <c r="IF4" s="209"/>
      <c r="IG4" s="58"/>
      <c r="IH4" s="209"/>
      <c r="II4" s="58"/>
      <c r="IJ4" s="209"/>
      <c r="IK4" s="58"/>
      <c r="IL4" s="209"/>
      <c r="IM4" s="58"/>
      <c r="IN4" s="209"/>
      <c r="IO4" s="58"/>
      <c r="IP4" s="209"/>
      <c r="IQ4" s="58"/>
      <c r="IR4" s="209"/>
      <c r="IS4" s="58"/>
      <c r="IT4" s="209"/>
      <c r="IU4" s="58"/>
      <c r="IV4" s="209"/>
    </row>
    <row r="5" spans="2:256" ht="15.75">
      <c r="B5" s="210" t="s">
        <v>87</v>
      </c>
      <c r="C5" s="211"/>
      <c r="D5" s="212" t="s">
        <v>88</v>
      </c>
      <c r="E5" s="58"/>
      <c r="F5" s="209"/>
      <c r="G5" s="58"/>
      <c r="H5" s="209"/>
      <c r="I5" s="58"/>
      <c r="J5" s="209"/>
      <c r="K5" s="58"/>
      <c r="L5" s="209"/>
      <c r="M5" s="58"/>
      <c r="N5" s="209"/>
      <c r="O5" s="58"/>
      <c r="P5" s="209"/>
      <c r="Q5" s="58"/>
      <c r="R5" s="209"/>
      <c r="S5" s="58"/>
      <c r="T5" s="209"/>
      <c r="U5" s="58"/>
      <c r="V5" s="209"/>
      <c r="W5" s="58"/>
      <c r="X5" s="209"/>
      <c r="Y5" s="58"/>
      <c r="Z5" s="209"/>
      <c r="AA5" s="58"/>
      <c r="AB5" s="209"/>
      <c r="AC5" s="58"/>
      <c r="AD5" s="209"/>
      <c r="AE5" s="58"/>
      <c r="AF5" s="209"/>
      <c r="AG5" s="58"/>
      <c r="AH5" s="209"/>
      <c r="AI5" s="58"/>
      <c r="AJ5" s="209"/>
      <c r="AK5" s="58"/>
      <c r="AL5" s="209"/>
      <c r="AM5" s="58"/>
      <c r="AN5" s="209"/>
      <c r="AO5" s="58"/>
      <c r="AP5" s="209"/>
      <c r="AQ5" s="58"/>
      <c r="AR5" s="209"/>
      <c r="AS5" s="58"/>
      <c r="AT5" s="209"/>
      <c r="AU5" s="58"/>
      <c r="AV5" s="209"/>
      <c r="AW5" s="58"/>
      <c r="AX5" s="209"/>
      <c r="AY5" s="58"/>
      <c r="AZ5" s="209"/>
      <c r="BA5" s="58"/>
      <c r="BB5" s="209"/>
      <c r="BC5" s="58"/>
      <c r="BD5" s="209"/>
      <c r="BE5" s="58"/>
      <c r="BF5" s="209"/>
      <c r="BG5" s="58"/>
      <c r="BH5" s="209"/>
      <c r="BI5" s="58"/>
      <c r="BJ5" s="209"/>
      <c r="BK5" s="58"/>
      <c r="BL5" s="209"/>
      <c r="BM5" s="58"/>
      <c r="BN5" s="209"/>
      <c r="BO5" s="58"/>
      <c r="BP5" s="209"/>
      <c r="BQ5" s="58"/>
      <c r="BR5" s="209"/>
      <c r="BS5" s="58"/>
      <c r="BT5" s="209"/>
      <c r="BU5" s="58"/>
      <c r="BV5" s="209"/>
      <c r="BW5" s="58"/>
      <c r="BX5" s="209"/>
      <c r="BY5" s="58"/>
      <c r="BZ5" s="209"/>
      <c r="CA5" s="58"/>
      <c r="CB5" s="209"/>
      <c r="CC5" s="58"/>
      <c r="CD5" s="209"/>
      <c r="CE5" s="58"/>
      <c r="CF5" s="209"/>
      <c r="CG5" s="58"/>
      <c r="CH5" s="209"/>
      <c r="CI5" s="58"/>
      <c r="CJ5" s="209"/>
      <c r="CK5" s="58"/>
      <c r="CL5" s="209"/>
      <c r="CM5" s="58"/>
      <c r="CN5" s="209"/>
      <c r="CO5" s="58"/>
      <c r="CP5" s="209"/>
      <c r="CQ5" s="58"/>
      <c r="CR5" s="209"/>
      <c r="CS5" s="58"/>
      <c r="CT5" s="209"/>
      <c r="CU5" s="58"/>
      <c r="CV5" s="209"/>
      <c r="CW5" s="58"/>
      <c r="CX5" s="209"/>
      <c r="CY5" s="58"/>
      <c r="CZ5" s="209"/>
      <c r="DA5" s="58"/>
      <c r="DB5" s="209"/>
      <c r="DC5" s="58"/>
      <c r="DD5" s="209"/>
      <c r="DE5" s="58"/>
      <c r="DF5" s="209"/>
      <c r="DG5" s="58"/>
      <c r="DH5" s="209"/>
      <c r="DI5" s="58"/>
      <c r="DJ5" s="209"/>
      <c r="DK5" s="58"/>
      <c r="DL5" s="209"/>
      <c r="DM5" s="58"/>
      <c r="DN5" s="209"/>
      <c r="DO5" s="58"/>
      <c r="DP5" s="209"/>
      <c r="DQ5" s="58"/>
      <c r="DR5" s="209"/>
      <c r="DS5" s="58"/>
      <c r="DT5" s="209"/>
      <c r="DU5" s="58"/>
      <c r="DV5" s="209"/>
      <c r="DW5" s="58"/>
      <c r="DX5" s="209"/>
      <c r="DY5" s="58"/>
      <c r="DZ5" s="209"/>
      <c r="EA5" s="58"/>
      <c r="EB5" s="209"/>
      <c r="EC5" s="58"/>
      <c r="ED5" s="209"/>
      <c r="EE5" s="58"/>
      <c r="EF5" s="209"/>
      <c r="EG5" s="58"/>
      <c r="EH5" s="209"/>
      <c r="EI5" s="58"/>
      <c r="EJ5" s="209"/>
      <c r="EK5" s="58"/>
      <c r="EL5" s="209"/>
      <c r="EM5" s="58"/>
      <c r="EN5" s="209"/>
      <c r="EO5" s="58"/>
      <c r="EP5" s="209"/>
      <c r="EQ5" s="58"/>
      <c r="ER5" s="209"/>
      <c r="ES5" s="58"/>
      <c r="ET5" s="209"/>
      <c r="EU5" s="58"/>
      <c r="EV5" s="209"/>
      <c r="EW5" s="58"/>
      <c r="EX5" s="209"/>
      <c r="EY5" s="58"/>
      <c r="EZ5" s="209"/>
      <c r="FA5" s="58"/>
      <c r="FB5" s="209"/>
      <c r="FC5" s="58"/>
      <c r="FD5" s="209"/>
      <c r="FE5" s="58"/>
      <c r="FF5" s="209"/>
      <c r="FG5" s="58"/>
      <c r="FH5" s="209"/>
      <c r="FI5" s="58"/>
      <c r="FJ5" s="209"/>
      <c r="FK5" s="58"/>
      <c r="FL5" s="209"/>
      <c r="FM5" s="58"/>
      <c r="FN5" s="209"/>
      <c r="FO5" s="58"/>
      <c r="FP5" s="209"/>
      <c r="FQ5" s="58"/>
      <c r="FR5" s="209"/>
      <c r="FS5" s="58"/>
      <c r="FT5" s="209"/>
      <c r="FU5" s="58"/>
      <c r="FV5" s="209"/>
      <c r="FW5" s="58"/>
      <c r="FX5" s="209"/>
      <c r="FY5" s="58"/>
      <c r="FZ5" s="209"/>
      <c r="GA5" s="58"/>
      <c r="GB5" s="209"/>
      <c r="GC5" s="58"/>
      <c r="GD5" s="209"/>
      <c r="GE5" s="58"/>
      <c r="GF5" s="209"/>
      <c r="GG5" s="58"/>
      <c r="GH5" s="209"/>
      <c r="GI5" s="58"/>
      <c r="GJ5" s="209"/>
      <c r="GK5" s="58"/>
      <c r="GL5" s="209"/>
      <c r="GM5" s="58"/>
      <c r="GN5" s="209"/>
      <c r="GO5" s="58"/>
      <c r="GP5" s="209"/>
      <c r="GQ5" s="58"/>
      <c r="GR5" s="209"/>
      <c r="GS5" s="58"/>
      <c r="GT5" s="209"/>
      <c r="GU5" s="58"/>
      <c r="GV5" s="209"/>
      <c r="GW5" s="58"/>
      <c r="GX5" s="209"/>
      <c r="GY5" s="58"/>
      <c r="GZ5" s="209"/>
      <c r="HA5" s="58"/>
      <c r="HB5" s="209"/>
      <c r="HC5" s="58"/>
      <c r="HD5" s="209"/>
      <c r="HE5" s="58"/>
      <c r="HF5" s="209"/>
      <c r="HG5" s="58"/>
      <c r="HH5" s="209"/>
      <c r="HI5" s="58"/>
      <c r="HJ5" s="209"/>
      <c r="HK5" s="58"/>
      <c r="HL5" s="209"/>
      <c r="HM5" s="58"/>
      <c r="HN5" s="209"/>
      <c r="HO5" s="58"/>
      <c r="HP5" s="209"/>
      <c r="HQ5" s="58"/>
      <c r="HR5" s="209"/>
      <c r="HS5" s="58"/>
      <c r="HT5" s="209"/>
      <c r="HU5" s="58"/>
      <c r="HV5" s="209"/>
      <c r="HW5" s="58"/>
      <c r="HX5" s="209"/>
      <c r="HY5" s="58"/>
      <c r="HZ5" s="209"/>
      <c r="IA5" s="58"/>
      <c r="IB5" s="209"/>
      <c r="IC5" s="58"/>
      <c r="ID5" s="209"/>
      <c r="IE5" s="58"/>
      <c r="IF5" s="209"/>
      <c r="IG5" s="58"/>
      <c r="IH5" s="209"/>
      <c r="II5" s="58"/>
      <c r="IJ5" s="209"/>
      <c r="IK5" s="58"/>
      <c r="IL5" s="209"/>
      <c r="IM5" s="58"/>
      <c r="IN5" s="209"/>
      <c r="IO5" s="58"/>
      <c r="IP5" s="209"/>
      <c r="IQ5" s="58"/>
      <c r="IR5" s="209"/>
      <c r="IS5" s="58"/>
      <c r="IT5" s="209"/>
      <c r="IU5" s="58"/>
      <c r="IV5" s="209"/>
    </row>
    <row r="6" ht="13.5" thickBot="1"/>
    <row r="7" spans="1:17" ht="128.25" thickBot="1">
      <c r="A7" s="18" t="s">
        <v>7</v>
      </c>
      <c r="B7" s="76" t="s">
        <v>0</v>
      </c>
      <c r="C7" s="20" t="s">
        <v>3</v>
      </c>
      <c r="D7" s="76" t="s">
        <v>1</v>
      </c>
      <c r="E7" s="76" t="s">
        <v>8</v>
      </c>
      <c r="F7" s="17" t="s">
        <v>11</v>
      </c>
      <c r="G7" s="8" t="s">
        <v>30</v>
      </c>
      <c r="H7" s="7" t="s">
        <v>26</v>
      </c>
      <c r="I7" s="21" t="s">
        <v>92</v>
      </c>
      <c r="J7" s="14" t="s">
        <v>89</v>
      </c>
      <c r="K7" s="13" t="s">
        <v>90</v>
      </c>
      <c r="L7" s="77" t="s">
        <v>91</v>
      </c>
      <c r="M7" s="144" t="s">
        <v>31</v>
      </c>
      <c r="N7" s="9" t="s">
        <v>5</v>
      </c>
      <c r="O7" s="4"/>
      <c r="P7" s="10" t="s">
        <v>6</v>
      </c>
      <c r="Q7" s="10" t="s">
        <v>2</v>
      </c>
    </row>
    <row r="8" spans="1:17" s="105" customFormat="1" ht="16.5">
      <c r="A8" s="287">
        <v>1</v>
      </c>
      <c r="B8" s="274" t="s">
        <v>28</v>
      </c>
      <c r="C8" s="275" t="s">
        <v>29</v>
      </c>
      <c r="D8" s="276" t="s">
        <v>4</v>
      </c>
      <c r="E8" s="277"/>
      <c r="F8" s="278">
        <f>SUM(G8+H8+I8+J8+K8+L8+M8)</f>
        <v>6795</v>
      </c>
      <c r="G8" s="279">
        <v>1462</v>
      </c>
      <c r="H8" s="280"/>
      <c r="I8" s="281">
        <v>1462</v>
      </c>
      <c r="J8" s="276">
        <v>863</v>
      </c>
      <c r="K8" s="282">
        <v>468</v>
      </c>
      <c r="L8" s="283">
        <v>863</v>
      </c>
      <c r="M8" s="284">
        <v>1677</v>
      </c>
      <c r="N8" s="110"/>
      <c r="O8" s="104"/>
      <c r="P8" s="115"/>
      <c r="Q8" s="80"/>
    </row>
    <row r="9" spans="1:17" s="105" customFormat="1" ht="16.5">
      <c r="A9" s="78">
        <v>2</v>
      </c>
      <c r="B9" s="114" t="s">
        <v>42</v>
      </c>
      <c r="C9" s="285" t="s">
        <v>29</v>
      </c>
      <c r="D9" s="102" t="s">
        <v>4</v>
      </c>
      <c r="E9" s="286"/>
      <c r="F9" s="16">
        <f>SUM(G9+H9+I9+J9+K9+L9+M9)</f>
        <v>6014</v>
      </c>
      <c r="G9" s="145"/>
      <c r="H9" s="154">
        <v>1595</v>
      </c>
      <c r="I9" s="155">
        <v>1218</v>
      </c>
      <c r="J9" s="102">
        <v>584</v>
      </c>
      <c r="K9" s="112">
        <v>863</v>
      </c>
      <c r="L9" s="114">
        <v>584</v>
      </c>
      <c r="M9" s="19">
        <v>1170</v>
      </c>
      <c r="N9" s="110"/>
      <c r="O9" s="104"/>
      <c r="P9" s="115"/>
      <c r="Q9" s="80"/>
    </row>
    <row r="10" spans="1:17" s="105" customFormat="1" ht="16.5">
      <c r="A10" s="158">
        <v>3</v>
      </c>
      <c r="B10" s="109" t="s">
        <v>69</v>
      </c>
      <c r="C10" s="172" t="s">
        <v>29</v>
      </c>
      <c r="D10" s="108" t="s">
        <v>10</v>
      </c>
      <c r="E10" s="12"/>
      <c r="F10" s="128">
        <f>SUM(G10+H10+I10+J10+K10+L10+M10)</f>
        <v>5738</v>
      </c>
      <c r="G10" s="153">
        <v>1090</v>
      </c>
      <c r="H10" s="146">
        <v>1744</v>
      </c>
      <c r="I10" s="147"/>
      <c r="J10" s="108">
        <v>468</v>
      </c>
      <c r="K10" s="106">
        <v>584</v>
      </c>
      <c r="L10" s="109">
        <v>468</v>
      </c>
      <c r="M10" s="103">
        <v>1384</v>
      </c>
      <c r="N10" s="110"/>
      <c r="O10" s="111"/>
      <c r="P10" s="79"/>
      <c r="Q10" s="80"/>
    </row>
    <row r="11" spans="1:17" s="105" customFormat="1" ht="16.5">
      <c r="A11" s="217">
        <v>4</v>
      </c>
      <c r="B11" s="218" t="s">
        <v>43</v>
      </c>
      <c r="C11" s="140" t="s">
        <v>29</v>
      </c>
      <c r="D11" s="122" t="s">
        <v>4</v>
      </c>
      <c r="E11" s="123"/>
      <c r="F11" s="16">
        <f>SUM(G11+H11+I11+J11+K11+L11+M11)</f>
        <v>1210</v>
      </c>
      <c r="G11" s="148"/>
      <c r="H11" s="149">
        <v>1210</v>
      </c>
      <c r="I11" s="150"/>
      <c r="J11" s="122"/>
      <c r="K11" s="124"/>
      <c r="L11" s="125"/>
      <c r="M11" s="126"/>
      <c r="N11" s="110"/>
      <c r="O11" s="104"/>
      <c r="P11" s="115"/>
      <c r="Q11" s="80"/>
    </row>
    <row r="12" spans="1:17" s="105" customFormat="1" ht="16.5">
      <c r="A12" s="219">
        <v>5</v>
      </c>
      <c r="B12" s="218" t="s">
        <v>44</v>
      </c>
      <c r="C12" s="140" t="s">
        <v>29</v>
      </c>
      <c r="D12" s="122" t="s">
        <v>4</v>
      </c>
      <c r="E12" s="123"/>
      <c r="F12" s="260">
        <f>SUM(G12+H12+I12+J12+K12+L12+M12)</f>
        <v>834</v>
      </c>
      <c r="G12" s="148"/>
      <c r="H12" s="149">
        <v>834</v>
      </c>
      <c r="I12" s="150"/>
      <c r="J12" s="122"/>
      <c r="K12" s="124"/>
      <c r="L12" s="125"/>
      <c r="M12" s="126"/>
      <c r="N12" s="110"/>
      <c r="O12" s="104"/>
      <c r="P12" s="115"/>
      <c r="Q12" s="80"/>
    </row>
    <row r="13" spans="1:17" s="105" customFormat="1" ht="17.25" thickBot="1">
      <c r="A13" s="219">
        <v>6</v>
      </c>
      <c r="B13" s="218" t="s">
        <v>96</v>
      </c>
      <c r="C13" s="141" t="s">
        <v>29</v>
      </c>
      <c r="D13" s="261" t="s">
        <v>4</v>
      </c>
      <c r="E13" s="262"/>
      <c r="F13" s="157">
        <v>381</v>
      </c>
      <c r="G13" s="148"/>
      <c r="H13" s="149"/>
      <c r="I13" s="150"/>
      <c r="J13" s="122">
        <v>381</v>
      </c>
      <c r="K13" s="124"/>
      <c r="L13" s="125"/>
      <c r="M13" s="126"/>
      <c r="N13" s="110"/>
      <c r="O13" s="104"/>
      <c r="P13" s="115"/>
      <c r="Q13" s="80"/>
    </row>
    <row r="14" spans="1:17" s="105" customFormat="1" ht="17.25" thickBot="1">
      <c r="A14" s="129"/>
      <c r="B14" s="130"/>
      <c r="C14" s="130"/>
      <c r="D14" s="130"/>
      <c r="E14" s="131"/>
      <c r="F14" s="132"/>
      <c r="G14" s="151"/>
      <c r="H14" s="152"/>
      <c r="I14" s="152"/>
      <c r="J14" s="133"/>
      <c r="K14" s="133"/>
      <c r="L14" s="133"/>
      <c r="M14" s="134"/>
      <c r="N14" s="116"/>
      <c r="O14" s="116"/>
      <c r="P14" s="116"/>
      <c r="Q14" s="116"/>
    </row>
    <row r="15" spans="1:17" s="105" customFormat="1" ht="16.5">
      <c r="A15" s="158">
        <v>1</v>
      </c>
      <c r="B15" s="216" t="s">
        <v>32</v>
      </c>
      <c r="C15" s="156" t="s">
        <v>37</v>
      </c>
      <c r="D15" s="108" t="s">
        <v>4</v>
      </c>
      <c r="E15" s="127"/>
      <c r="F15" s="128">
        <f>SUM(H15+I15+J15+K15+L15+M15)</f>
        <v>4300</v>
      </c>
      <c r="G15" s="153">
        <v>1083</v>
      </c>
      <c r="H15" s="175">
        <v>1690</v>
      </c>
      <c r="I15" s="176">
        <v>1090</v>
      </c>
      <c r="J15" s="108">
        <v>135</v>
      </c>
      <c r="K15" s="106">
        <v>308</v>
      </c>
      <c r="L15" s="109">
        <v>381</v>
      </c>
      <c r="M15" s="103">
        <v>696</v>
      </c>
      <c r="N15" s="110"/>
      <c r="O15" s="110"/>
      <c r="P15" s="110"/>
      <c r="Q15" s="117"/>
    </row>
    <row r="16" spans="1:17" s="105" customFormat="1" ht="16.5">
      <c r="A16" s="78">
        <v>2</v>
      </c>
      <c r="B16" s="114" t="s">
        <v>33</v>
      </c>
      <c r="C16" s="135" t="s">
        <v>37</v>
      </c>
      <c r="D16" s="102" t="s">
        <v>34</v>
      </c>
      <c r="E16" s="118"/>
      <c r="F16" s="128">
        <f>SUM(G16+H16+J16+K16+L16+M16)</f>
        <v>3922</v>
      </c>
      <c r="G16" s="173">
        <v>906</v>
      </c>
      <c r="H16" s="174">
        <v>1291</v>
      </c>
      <c r="I16" s="155">
        <v>703</v>
      </c>
      <c r="J16" s="102">
        <v>308</v>
      </c>
      <c r="K16" s="120">
        <v>381</v>
      </c>
      <c r="L16" s="121">
        <v>188</v>
      </c>
      <c r="M16" s="19">
        <v>848</v>
      </c>
      <c r="N16" s="110"/>
      <c r="O16" s="119"/>
      <c r="P16" s="110"/>
      <c r="Q16" s="117"/>
    </row>
    <row r="17" spans="1:17" s="105" customFormat="1" ht="16.5">
      <c r="A17" s="78">
        <v>3</v>
      </c>
      <c r="B17" s="263" t="s">
        <v>35</v>
      </c>
      <c r="C17" s="135" t="s">
        <v>37</v>
      </c>
      <c r="D17" s="102" t="s">
        <v>34</v>
      </c>
      <c r="E17" s="118"/>
      <c r="F17" s="128">
        <f>SUM(G17+H17+I17+J17+K17+L17+M17)</f>
        <v>3834</v>
      </c>
      <c r="G17" s="145">
        <v>549</v>
      </c>
      <c r="H17" s="154">
        <v>1164</v>
      </c>
      <c r="I17" s="155"/>
      <c r="J17" s="102">
        <v>245</v>
      </c>
      <c r="K17" s="120">
        <v>245</v>
      </c>
      <c r="L17" s="121">
        <v>245</v>
      </c>
      <c r="M17" s="19">
        <v>1386</v>
      </c>
      <c r="N17" s="110"/>
      <c r="O17" s="119"/>
      <c r="P17" s="110"/>
      <c r="Q17" s="117"/>
    </row>
    <row r="18" spans="1:17" s="105" customFormat="1" ht="16.5">
      <c r="A18" s="264">
        <v>4</v>
      </c>
      <c r="B18" s="221" t="s">
        <v>36</v>
      </c>
      <c r="C18" s="135" t="s">
        <v>37</v>
      </c>
      <c r="D18" s="102" t="s">
        <v>4</v>
      </c>
      <c r="E18" s="118"/>
      <c r="F18" s="128">
        <f>SUM(H18+I18+J18+K18+L18+M18)</f>
        <v>3315</v>
      </c>
      <c r="G18" s="102">
        <v>451</v>
      </c>
      <c r="H18" s="174">
        <v>1079</v>
      </c>
      <c r="I18" s="177">
        <v>722</v>
      </c>
      <c r="J18" s="102">
        <v>188</v>
      </c>
      <c r="K18" s="120">
        <v>188</v>
      </c>
      <c r="L18" s="121">
        <v>308</v>
      </c>
      <c r="M18" s="19">
        <v>830</v>
      </c>
      <c r="N18" s="110"/>
      <c r="O18" s="119"/>
      <c r="P18" s="110"/>
      <c r="Q18" s="117"/>
    </row>
    <row r="19" spans="1:17" s="105" customFormat="1" ht="16.5">
      <c r="A19" s="220">
        <v>5</v>
      </c>
      <c r="B19" s="221" t="s">
        <v>45</v>
      </c>
      <c r="C19" s="135" t="s">
        <v>37</v>
      </c>
      <c r="D19" s="102" t="s">
        <v>4</v>
      </c>
      <c r="E19" s="118"/>
      <c r="F19" s="128">
        <f aca="true" t="shared" si="0" ref="F19:F26">SUM(G19+H19+I19+J19+K19+L19+M19)</f>
        <v>830</v>
      </c>
      <c r="G19" s="102"/>
      <c r="H19" s="112">
        <v>830</v>
      </c>
      <c r="I19" s="113"/>
      <c r="J19" s="102"/>
      <c r="K19" s="120"/>
      <c r="L19" s="121"/>
      <c r="M19" s="19"/>
      <c r="N19" s="110"/>
      <c r="O19" s="119"/>
      <c r="P19" s="110"/>
      <c r="Q19" s="117"/>
    </row>
    <row r="20" spans="1:17" s="105" customFormat="1" ht="16.5">
      <c r="A20" s="220">
        <v>6</v>
      </c>
      <c r="B20" s="221" t="s">
        <v>49</v>
      </c>
      <c r="C20" s="135" t="s">
        <v>37</v>
      </c>
      <c r="D20" s="102" t="s">
        <v>4</v>
      </c>
      <c r="E20" s="118"/>
      <c r="F20" s="128">
        <f>SUM(G20+H20+I20+J20+K20+L20+M20)</f>
        <v>816</v>
      </c>
      <c r="G20" s="102"/>
      <c r="H20" s="112">
        <v>385</v>
      </c>
      <c r="I20" s="113"/>
      <c r="J20" s="102"/>
      <c r="K20" s="120"/>
      <c r="L20" s="121">
        <v>135</v>
      </c>
      <c r="M20" s="19">
        <v>296</v>
      </c>
      <c r="N20" s="110"/>
      <c r="O20" s="119"/>
      <c r="P20" s="110"/>
      <c r="Q20" s="117"/>
    </row>
    <row r="21" spans="1:17" s="105" customFormat="1" ht="16.5">
      <c r="A21" s="220">
        <v>7</v>
      </c>
      <c r="B21" s="221" t="s">
        <v>46</v>
      </c>
      <c r="C21" s="135" t="s">
        <v>37</v>
      </c>
      <c r="D21" s="102" t="s">
        <v>47</v>
      </c>
      <c r="E21" s="118"/>
      <c r="F21" s="128">
        <f t="shared" si="0"/>
        <v>759</v>
      </c>
      <c r="G21" s="102"/>
      <c r="H21" s="112">
        <v>759</v>
      </c>
      <c r="I21" s="113"/>
      <c r="J21" s="102"/>
      <c r="K21" s="112"/>
      <c r="L21" s="114"/>
      <c r="M21" s="19"/>
      <c r="N21" s="110"/>
      <c r="O21" s="119"/>
      <c r="P21" s="110"/>
      <c r="Q21" s="117"/>
    </row>
    <row r="22" spans="1:17" s="105" customFormat="1" ht="16.5">
      <c r="A22" s="220">
        <v>8</v>
      </c>
      <c r="B22" s="221" t="s">
        <v>48</v>
      </c>
      <c r="C22" s="135" t="s">
        <v>37</v>
      </c>
      <c r="D22" s="102" t="s">
        <v>4</v>
      </c>
      <c r="E22" s="118"/>
      <c r="F22" s="128">
        <f t="shared" si="0"/>
        <v>533</v>
      </c>
      <c r="G22" s="102"/>
      <c r="H22" s="112">
        <v>533</v>
      </c>
      <c r="I22" s="113"/>
      <c r="J22" s="102"/>
      <c r="K22" s="120"/>
      <c r="L22" s="121"/>
      <c r="M22" s="19"/>
      <c r="N22" s="110"/>
      <c r="O22" s="119"/>
      <c r="P22" s="110"/>
      <c r="Q22" s="117"/>
    </row>
    <row r="23" spans="1:17" s="105" customFormat="1" ht="16.5">
      <c r="A23" s="220">
        <v>9</v>
      </c>
      <c r="B23" s="221" t="s">
        <v>50</v>
      </c>
      <c r="C23" s="135" t="s">
        <v>37</v>
      </c>
      <c r="D23" s="102" t="s">
        <v>4</v>
      </c>
      <c r="E23" s="118"/>
      <c r="F23" s="128">
        <f t="shared" si="0"/>
        <v>276</v>
      </c>
      <c r="G23" s="102"/>
      <c r="H23" s="112">
        <v>276</v>
      </c>
      <c r="I23" s="113"/>
      <c r="J23" s="102"/>
      <c r="K23" s="120"/>
      <c r="L23" s="121"/>
      <c r="M23" s="19"/>
      <c r="N23" s="110"/>
      <c r="O23" s="119"/>
      <c r="P23" s="110"/>
      <c r="Q23" s="117"/>
    </row>
    <row r="24" spans="1:17" s="105" customFormat="1" ht="16.5">
      <c r="A24" s="220">
        <v>10</v>
      </c>
      <c r="B24" s="221" t="s">
        <v>51</v>
      </c>
      <c r="C24" s="135" t="s">
        <v>37</v>
      </c>
      <c r="D24" s="102" t="s">
        <v>4</v>
      </c>
      <c r="E24" s="118"/>
      <c r="F24" s="128">
        <f t="shared" si="0"/>
        <v>221</v>
      </c>
      <c r="G24" s="102"/>
      <c r="H24" s="112">
        <v>221</v>
      </c>
      <c r="I24" s="113"/>
      <c r="J24" s="102"/>
      <c r="K24" s="120"/>
      <c r="L24" s="121"/>
      <c r="M24" s="19"/>
      <c r="N24" s="110"/>
      <c r="O24" s="119"/>
      <c r="P24" s="110"/>
      <c r="Q24" s="117"/>
    </row>
    <row r="25" spans="1:17" s="105" customFormat="1" ht="16.5">
      <c r="A25" s="220">
        <v>11</v>
      </c>
      <c r="B25" s="221" t="s">
        <v>52</v>
      </c>
      <c r="C25" s="135" t="s">
        <v>37</v>
      </c>
      <c r="D25" s="102" t="s">
        <v>47</v>
      </c>
      <c r="E25" s="118"/>
      <c r="F25" s="128">
        <f t="shared" si="0"/>
        <v>153</v>
      </c>
      <c r="G25" s="102"/>
      <c r="H25" s="112">
        <v>153</v>
      </c>
      <c r="I25" s="113"/>
      <c r="J25" s="102"/>
      <c r="K25" s="120"/>
      <c r="L25" s="121"/>
      <c r="M25" s="19"/>
      <c r="N25" s="110"/>
      <c r="O25" s="119"/>
      <c r="P25" s="110"/>
      <c r="Q25" s="117"/>
    </row>
    <row r="26" spans="1:17" s="105" customFormat="1" ht="17.25" thickBot="1">
      <c r="A26" s="220">
        <v>12</v>
      </c>
      <c r="B26" s="221" t="s">
        <v>99</v>
      </c>
      <c r="C26" s="135" t="s">
        <v>37</v>
      </c>
      <c r="D26" s="102" t="s">
        <v>4</v>
      </c>
      <c r="E26" s="118"/>
      <c r="F26" s="128">
        <f t="shared" si="0"/>
        <v>87</v>
      </c>
      <c r="G26" s="102"/>
      <c r="H26" s="112"/>
      <c r="I26" s="113"/>
      <c r="J26" s="102"/>
      <c r="K26" s="120"/>
      <c r="L26" s="121">
        <v>87</v>
      </c>
      <c r="M26" s="19"/>
      <c r="N26" s="110"/>
      <c r="O26" s="119"/>
      <c r="P26" s="110"/>
      <c r="Q26" s="117"/>
    </row>
    <row r="27" spans="1:17" s="170" customFormat="1" ht="17.25" thickBot="1">
      <c r="A27" s="164"/>
      <c r="B27" s="130"/>
      <c r="C27" s="167"/>
      <c r="D27" s="130"/>
      <c r="E27" s="165"/>
      <c r="F27" s="132"/>
      <c r="G27" s="130"/>
      <c r="H27" s="130"/>
      <c r="I27" s="130"/>
      <c r="J27" s="130"/>
      <c r="K27" s="166"/>
      <c r="L27" s="166"/>
      <c r="M27" s="130"/>
      <c r="N27" s="169"/>
      <c r="O27" s="169"/>
      <c r="P27" s="169"/>
      <c r="Q27" s="169"/>
    </row>
    <row r="28" spans="1:17" s="105" customFormat="1" ht="16.5">
      <c r="A28" s="158">
        <v>1</v>
      </c>
      <c r="B28" s="216" t="s">
        <v>41</v>
      </c>
      <c r="C28" s="168" t="s">
        <v>38</v>
      </c>
      <c r="D28" s="102" t="s">
        <v>4</v>
      </c>
      <c r="E28" s="118"/>
      <c r="F28" s="128">
        <f>SUM(H28+I28+J28+K28+L28+M28)</f>
        <v>1986</v>
      </c>
      <c r="G28" s="102">
        <v>343</v>
      </c>
      <c r="H28" s="178">
        <v>872</v>
      </c>
      <c r="I28" s="177">
        <v>489</v>
      </c>
      <c r="J28" s="102"/>
      <c r="K28" s="120"/>
      <c r="L28" s="121"/>
      <c r="M28" s="19">
        <v>625</v>
      </c>
      <c r="N28" s="110"/>
      <c r="O28" s="119"/>
      <c r="P28" s="110"/>
      <c r="Q28" s="117"/>
    </row>
    <row r="29" spans="1:17" s="105" customFormat="1" ht="16.5">
      <c r="A29" s="78">
        <v>2</v>
      </c>
      <c r="B29" s="114" t="s">
        <v>53</v>
      </c>
      <c r="C29" s="168" t="s">
        <v>38</v>
      </c>
      <c r="D29" s="102" t="s">
        <v>4</v>
      </c>
      <c r="E29" s="118"/>
      <c r="F29" s="128">
        <f aca="true" t="shared" si="1" ref="F29:F44">SUM(G29+H29+I29+J29+K29+L29+M29)</f>
        <v>1390</v>
      </c>
      <c r="G29" s="102"/>
      <c r="H29" s="112">
        <v>700</v>
      </c>
      <c r="I29" s="113">
        <v>375</v>
      </c>
      <c r="J29" s="102"/>
      <c r="K29" s="120"/>
      <c r="L29" s="121"/>
      <c r="M29" s="19">
        <v>315</v>
      </c>
      <c r="N29" s="110"/>
      <c r="O29" s="119"/>
      <c r="P29" s="110"/>
      <c r="Q29" s="117"/>
    </row>
    <row r="30" spans="1:17" s="105" customFormat="1" ht="16.5">
      <c r="A30" s="78">
        <v>3</v>
      </c>
      <c r="B30" s="114" t="s">
        <v>54</v>
      </c>
      <c r="C30" s="168" t="s">
        <v>38</v>
      </c>
      <c r="D30" s="102" t="s">
        <v>4</v>
      </c>
      <c r="E30" s="118"/>
      <c r="F30" s="128">
        <f t="shared" si="1"/>
        <v>1061</v>
      </c>
      <c r="G30" s="102"/>
      <c r="H30" s="112">
        <v>619</v>
      </c>
      <c r="I30" s="113"/>
      <c r="J30" s="102"/>
      <c r="K30" s="120"/>
      <c r="L30" s="121"/>
      <c r="M30" s="19">
        <v>442</v>
      </c>
      <c r="N30" s="110"/>
      <c r="O30" s="119"/>
      <c r="P30" s="110"/>
      <c r="Q30" s="117"/>
    </row>
    <row r="31" spans="1:17" s="105" customFormat="1" ht="16.5">
      <c r="A31" s="222">
        <v>4</v>
      </c>
      <c r="B31" s="221" t="s">
        <v>55</v>
      </c>
      <c r="C31" s="168" t="s">
        <v>38</v>
      </c>
      <c r="D31" s="102" t="s">
        <v>34</v>
      </c>
      <c r="E31" s="118"/>
      <c r="F31" s="128">
        <f t="shared" si="1"/>
        <v>564</v>
      </c>
      <c r="G31" s="102"/>
      <c r="H31" s="112">
        <v>564</v>
      </c>
      <c r="I31" s="113"/>
      <c r="J31" s="102"/>
      <c r="K31" s="120"/>
      <c r="L31" s="121"/>
      <c r="M31" s="19"/>
      <c r="N31" s="110"/>
      <c r="O31" s="119"/>
      <c r="P31" s="110"/>
      <c r="Q31" s="117"/>
    </row>
    <row r="32" spans="1:17" s="105" customFormat="1" ht="16.5">
      <c r="A32" s="220">
        <v>5</v>
      </c>
      <c r="B32" s="221" t="s">
        <v>56</v>
      </c>
      <c r="C32" s="168" t="s">
        <v>38</v>
      </c>
      <c r="D32" s="102" t="s">
        <v>34</v>
      </c>
      <c r="E32" s="118"/>
      <c r="F32" s="128">
        <f t="shared" si="1"/>
        <v>559</v>
      </c>
      <c r="G32" s="102"/>
      <c r="H32" s="112">
        <v>559</v>
      </c>
      <c r="I32" s="113"/>
      <c r="J32" s="102"/>
      <c r="K32" s="120"/>
      <c r="L32" s="121"/>
      <c r="M32" s="19"/>
      <c r="N32" s="110"/>
      <c r="O32" s="119"/>
      <c r="P32" s="110"/>
      <c r="Q32" s="117"/>
    </row>
    <row r="33" spans="1:17" s="105" customFormat="1" ht="16.5">
      <c r="A33" s="220">
        <v>6</v>
      </c>
      <c r="B33" s="221" t="s">
        <v>57</v>
      </c>
      <c r="C33" s="168" t="s">
        <v>38</v>
      </c>
      <c r="D33" s="102" t="s">
        <v>58</v>
      </c>
      <c r="E33" s="118"/>
      <c r="F33" s="128">
        <f t="shared" si="1"/>
        <v>483</v>
      </c>
      <c r="G33" s="102"/>
      <c r="H33" s="112">
        <v>483</v>
      </c>
      <c r="I33" s="113"/>
      <c r="J33" s="102"/>
      <c r="K33" s="120"/>
      <c r="L33" s="121"/>
      <c r="M33" s="19"/>
      <c r="N33" s="110"/>
      <c r="O33" s="119"/>
      <c r="P33" s="110"/>
      <c r="Q33" s="117"/>
    </row>
    <row r="34" spans="1:17" s="105" customFormat="1" ht="16.5">
      <c r="A34" s="223">
        <v>7</v>
      </c>
      <c r="B34" s="224" t="s">
        <v>39</v>
      </c>
      <c r="C34" s="168" t="s">
        <v>38</v>
      </c>
      <c r="D34" s="108" t="s">
        <v>104</v>
      </c>
      <c r="E34" s="159"/>
      <c r="F34" s="128">
        <f>SUM(G34+H34+I34+J34+K34+L34+M34)</f>
        <v>455</v>
      </c>
      <c r="G34" s="108">
        <v>455</v>
      </c>
      <c r="H34" s="106"/>
      <c r="I34" s="107"/>
      <c r="J34" s="108"/>
      <c r="K34" s="160"/>
      <c r="L34" s="161"/>
      <c r="M34" s="103"/>
      <c r="N34" s="162"/>
      <c r="O34" s="119"/>
      <c r="P34" s="162"/>
      <c r="Q34" s="163"/>
    </row>
    <row r="35" spans="1:17" s="105" customFormat="1" ht="16.5">
      <c r="A35" s="220">
        <v>8</v>
      </c>
      <c r="B35" s="221" t="s">
        <v>59</v>
      </c>
      <c r="C35" s="168" t="s">
        <v>38</v>
      </c>
      <c r="D35" s="102" t="s">
        <v>4</v>
      </c>
      <c r="E35" s="118"/>
      <c r="F35" s="128">
        <f t="shared" si="1"/>
        <v>392</v>
      </c>
      <c r="G35" s="102"/>
      <c r="H35" s="112">
        <v>392</v>
      </c>
      <c r="I35" s="113"/>
      <c r="J35" s="102"/>
      <c r="K35" s="120"/>
      <c r="L35" s="121"/>
      <c r="M35" s="19"/>
      <c r="N35" s="110"/>
      <c r="O35" s="119"/>
      <c r="P35" s="110"/>
      <c r="Q35" s="117"/>
    </row>
    <row r="36" spans="1:17" s="105" customFormat="1" ht="16.5">
      <c r="A36" s="220">
        <v>9</v>
      </c>
      <c r="B36" s="221" t="s">
        <v>60</v>
      </c>
      <c r="C36" s="168" t="s">
        <v>38</v>
      </c>
      <c r="D36" s="102" t="s">
        <v>4</v>
      </c>
      <c r="E36" s="118"/>
      <c r="F36" s="128">
        <f t="shared" si="1"/>
        <v>355</v>
      </c>
      <c r="G36" s="102"/>
      <c r="H36" s="112">
        <v>355</v>
      </c>
      <c r="I36" s="113"/>
      <c r="J36" s="102"/>
      <c r="K36" s="120"/>
      <c r="L36" s="121"/>
      <c r="M36" s="19"/>
      <c r="N36" s="110"/>
      <c r="O36" s="119"/>
      <c r="P36" s="110"/>
      <c r="Q36" s="117"/>
    </row>
    <row r="37" spans="1:17" s="105" customFormat="1" ht="16.5">
      <c r="A37" s="220">
        <v>10</v>
      </c>
      <c r="B37" s="221" t="s">
        <v>61</v>
      </c>
      <c r="C37" s="168" t="s">
        <v>38</v>
      </c>
      <c r="D37" s="102" t="s">
        <v>34</v>
      </c>
      <c r="E37" s="118"/>
      <c r="F37" s="128">
        <f t="shared" si="1"/>
        <v>325</v>
      </c>
      <c r="G37" s="102"/>
      <c r="H37" s="112">
        <v>325</v>
      </c>
      <c r="I37" s="113"/>
      <c r="J37" s="102"/>
      <c r="K37" s="120"/>
      <c r="L37" s="121"/>
      <c r="M37" s="19"/>
      <c r="N37" s="110"/>
      <c r="O37" s="119"/>
      <c r="P37" s="110"/>
      <c r="Q37" s="117"/>
    </row>
    <row r="38" spans="1:17" s="105" customFormat="1" ht="16.5">
      <c r="A38" s="220">
        <v>11</v>
      </c>
      <c r="B38" s="221" t="s">
        <v>27</v>
      </c>
      <c r="C38" s="168" t="s">
        <v>38</v>
      </c>
      <c r="D38" s="102" t="s">
        <v>4</v>
      </c>
      <c r="E38" s="118"/>
      <c r="F38" s="128">
        <f t="shared" si="1"/>
        <v>305</v>
      </c>
      <c r="G38" s="102"/>
      <c r="H38" s="112"/>
      <c r="I38" s="113">
        <v>305</v>
      </c>
      <c r="J38" s="102"/>
      <c r="K38" s="120"/>
      <c r="L38" s="121"/>
      <c r="M38" s="19"/>
      <c r="N38" s="110"/>
      <c r="O38" s="119"/>
      <c r="P38" s="110"/>
      <c r="Q38" s="117"/>
    </row>
    <row r="39" spans="1:17" s="105" customFormat="1" ht="16.5">
      <c r="A39" s="220">
        <v>12</v>
      </c>
      <c r="B39" s="221" t="s">
        <v>62</v>
      </c>
      <c r="C39" s="168" t="s">
        <v>38</v>
      </c>
      <c r="D39" s="102" t="s">
        <v>34</v>
      </c>
      <c r="E39" s="118"/>
      <c r="F39" s="128">
        <f t="shared" si="1"/>
        <v>300</v>
      </c>
      <c r="G39" s="102"/>
      <c r="H39" s="112">
        <v>300</v>
      </c>
      <c r="I39" s="113"/>
      <c r="J39" s="102"/>
      <c r="K39" s="120"/>
      <c r="L39" s="121"/>
      <c r="M39" s="19"/>
      <c r="N39" s="110"/>
      <c r="O39" s="119"/>
      <c r="P39" s="110"/>
      <c r="Q39" s="117"/>
    </row>
    <row r="40" spans="1:17" s="105" customFormat="1" ht="16.5">
      <c r="A40" s="220">
        <v>13</v>
      </c>
      <c r="B40" s="221" t="s">
        <v>63</v>
      </c>
      <c r="C40" s="168" t="s">
        <v>38</v>
      </c>
      <c r="D40" s="102" t="s">
        <v>34</v>
      </c>
      <c r="E40" s="118"/>
      <c r="F40" s="128">
        <f t="shared" si="1"/>
        <v>276</v>
      </c>
      <c r="G40" s="102"/>
      <c r="H40" s="112">
        <v>276</v>
      </c>
      <c r="I40" s="113"/>
      <c r="J40" s="102"/>
      <c r="K40" s="120"/>
      <c r="L40" s="121"/>
      <c r="M40" s="19"/>
      <c r="N40" s="110"/>
      <c r="O40" s="119"/>
      <c r="P40" s="110"/>
      <c r="Q40" s="117"/>
    </row>
    <row r="41" spans="1:17" s="105" customFormat="1" ht="16.5">
      <c r="A41" s="220">
        <v>14</v>
      </c>
      <c r="B41" s="221" t="s">
        <v>64</v>
      </c>
      <c r="C41" s="168" t="s">
        <v>38</v>
      </c>
      <c r="D41" s="102" t="s">
        <v>4</v>
      </c>
      <c r="E41" s="118"/>
      <c r="F41" s="128">
        <f t="shared" si="1"/>
        <v>223</v>
      </c>
      <c r="G41" s="102"/>
      <c r="H41" s="112">
        <v>223</v>
      </c>
      <c r="I41" s="113"/>
      <c r="J41" s="102"/>
      <c r="K41" s="120"/>
      <c r="L41" s="121"/>
      <c r="M41" s="19"/>
      <c r="N41" s="110"/>
      <c r="O41" s="119"/>
      <c r="P41" s="110"/>
      <c r="Q41" s="117"/>
    </row>
    <row r="42" spans="1:17" s="105" customFormat="1" ht="16.5">
      <c r="A42" s="220">
        <v>15</v>
      </c>
      <c r="B42" s="221" t="s">
        <v>65</v>
      </c>
      <c r="C42" s="168" t="s">
        <v>38</v>
      </c>
      <c r="D42" s="102" t="s">
        <v>58</v>
      </c>
      <c r="E42" s="118"/>
      <c r="F42" s="128">
        <f t="shared" si="1"/>
        <v>185</v>
      </c>
      <c r="G42" s="102"/>
      <c r="H42" s="112">
        <v>185</v>
      </c>
      <c r="I42" s="113"/>
      <c r="J42" s="102"/>
      <c r="K42" s="120"/>
      <c r="L42" s="121"/>
      <c r="M42" s="19"/>
      <c r="N42" s="110"/>
      <c r="O42" s="119"/>
      <c r="P42" s="110"/>
      <c r="Q42" s="117"/>
    </row>
    <row r="43" spans="1:17" s="105" customFormat="1" ht="16.5">
      <c r="A43" s="220">
        <v>16</v>
      </c>
      <c r="B43" s="221" t="s">
        <v>66</v>
      </c>
      <c r="C43" s="168" t="s">
        <v>38</v>
      </c>
      <c r="D43" s="102" t="s">
        <v>34</v>
      </c>
      <c r="E43" s="118"/>
      <c r="F43" s="128">
        <f t="shared" si="1"/>
        <v>107</v>
      </c>
      <c r="G43" s="102"/>
      <c r="H43" s="112">
        <v>107</v>
      </c>
      <c r="I43" s="113"/>
      <c r="J43" s="102"/>
      <c r="K43" s="120"/>
      <c r="L43" s="121"/>
      <c r="M43" s="19"/>
      <c r="N43" s="110"/>
      <c r="O43" s="119"/>
      <c r="P43" s="110"/>
      <c r="Q43" s="117"/>
    </row>
    <row r="44" spans="1:17" s="105" customFormat="1" ht="16.5">
      <c r="A44" s="220">
        <v>17</v>
      </c>
      <c r="B44" s="221" t="s">
        <v>67</v>
      </c>
      <c r="C44" s="168" t="s">
        <v>38</v>
      </c>
      <c r="D44" s="102" t="s">
        <v>4</v>
      </c>
      <c r="E44" s="118"/>
      <c r="F44" s="128">
        <f t="shared" si="1"/>
        <v>67</v>
      </c>
      <c r="G44" s="102"/>
      <c r="H44" s="112">
        <v>67</v>
      </c>
      <c r="I44" s="113"/>
      <c r="J44" s="102"/>
      <c r="K44" s="120"/>
      <c r="L44" s="121"/>
      <c r="M44" s="19"/>
      <c r="N44" s="110"/>
      <c r="O44" s="119"/>
      <c r="P44" s="110"/>
      <c r="Q44" s="117"/>
    </row>
    <row r="45" spans="1:17" ht="16.5">
      <c r="A45" s="22"/>
      <c r="B45" s="15"/>
      <c r="C45" s="6"/>
      <c r="D45" s="6"/>
      <c r="E45" s="11"/>
      <c r="F45" s="24"/>
      <c r="G45" s="6"/>
      <c r="H45" s="6"/>
      <c r="I45" s="6"/>
      <c r="J45" s="6"/>
      <c r="K45" s="136"/>
      <c r="L45" s="136"/>
      <c r="M45" s="6"/>
      <c r="N45" s="6"/>
      <c r="O45" s="137"/>
      <c r="P45" s="137"/>
      <c r="Q45" s="137"/>
    </row>
    <row r="46" ht="12.75">
      <c r="K46" s="138"/>
    </row>
    <row r="47" ht="12.75">
      <c r="K47" s="138"/>
    </row>
    <row r="48" ht="12.75">
      <c r="K48" s="138"/>
    </row>
    <row r="49" ht="12.75">
      <c r="K49" s="138"/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landscape" r:id="rId3"/>
  <ignoredErrors>
    <ignoredError sqref="F16 F1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5"/>
  <sheetViews>
    <sheetView workbookViewId="0" topLeftCell="A1">
      <selection activeCell="T11" sqref="T11"/>
    </sheetView>
  </sheetViews>
  <sheetFormatPr defaultColWidth="9.140625" defaultRowHeight="12.75"/>
  <cols>
    <col min="1" max="1" width="5.57421875" style="0" customWidth="1"/>
    <col min="2" max="2" width="23.57421875" style="1" customWidth="1"/>
    <col min="3" max="3" width="4.7109375" style="0" customWidth="1"/>
    <col min="4" max="4" width="14.140625" style="0" customWidth="1"/>
    <col min="5" max="5" width="1.421875" style="2" hidden="1" customWidth="1"/>
    <col min="6" max="6" width="8.8515625" style="3" customWidth="1"/>
    <col min="7" max="7" width="3.28125" style="3" customWidth="1"/>
    <col min="8" max="8" width="9.140625" style="2" customWidth="1"/>
    <col min="9" max="9" width="3.28125" style="246" customWidth="1"/>
    <col min="10" max="10" width="8.7109375" style="2" customWidth="1"/>
    <col min="11" max="11" width="3.28125" style="3" customWidth="1"/>
    <col min="12" max="12" width="9.421875" style="2" customWidth="1"/>
    <col min="13" max="13" width="8.8515625" style="2" hidden="1" customWidth="1"/>
    <col min="14" max="14" width="0.13671875" style="2" hidden="1" customWidth="1"/>
    <col min="15" max="15" width="9.140625" style="2" hidden="1" customWidth="1"/>
    <col min="16" max="16" width="8.8515625" style="2" hidden="1" customWidth="1"/>
  </cols>
  <sheetData>
    <row r="1" spans="1:12" ht="15.75">
      <c r="A1" s="332" t="s">
        <v>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6" s="75" customFormat="1" ht="15.75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5"/>
      <c r="O2" s="215"/>
      <c r="P2" s="215"/>
    </row>
    <row r="3" spans="2:255" ht="15.75">
      <c r="B3" s="210" t="s">
        <v>83</v>
      </c>
      <c r="C3" s="211"/>
      <c r="D3" s="212" t="s">
        <v>84</v>
      </c>
      <c r="E3" s="58"/>
      <c r="F3" s="209"/>
      <c r="G3" s="209"/>
      <c r="H3" s="58"/>
      <c r="I3" s="209"/>
      <c r="J3" s="209"/>
      <c r="K3" s="209"/>
      <c r="L3" s="58"/>
      <c r="M3" s="209"/>
      <c r="N3" s="58"/>
      <c r="O3" s="209"/>
      <c r="P3" s="58"/>
      <c r="Q3" s="209"/>
      <c r="R3" s="58"/>
      <c r="S3" s="209"/>
      <c r="T3" s="58"/>
      <c r="U3" s="209"/>
      <c r="V3" s="58"/>
      <c r="W3" s="209"/>
      <c r="X3" s="58"/>
      <c r="Y3" s="209"/>
      <c r="Z3" s="58"/>
      <c r="AA3" s="209"/>
      <c r="AB3" s="58"/>
      <c r="AC3" s="209"/>
      <c r="AD3" s="58"/>
      <c r="AE3" s="209"/>
      <c r="AF3" s="58"/>
      <c r="AG3" s="209"/>
      <c r="AH3" s="58"/>
      <c r="AI3" s="209"/>
      <c r="AJ3" s="58"/>
      <c r="AK3" s="209"/>
      <c r="AL3" s="58"/>
      <c r="AM3" s="209"/>
      <c r="AN3" s="58"/>
      <c r="AO3" s="209"/>
      <c r="AP3" s="58"/>
      <c r="AQ3" s="209"/>
      <c r="AR3" s="58"/>
      <c r="AS3" s="209"/>
      <c r="AT3" s="58"/>
      <c r="AU3" s="209"/>
      <c r="AV3" s="58"/>
      <c r="AW3" s="209"/>
      <c r="AX3" s="58"/>
      <c r="AY3" s="209"/>
      <c r="AZ3" s="58"/>
      <c r="BA3" s="209"/>
      <c r="BB3" s="58"/>
      <c r="BC3" s="209"/>
      <c r="BD3" s="58"/>
      <c r="BE3" s="209"/>
      <c r="BF3" s="58"/>
      <c r="BG3" s="209"/>
      <c r="BH3" s="58"/>
      <c r="BI3" s="209"/>
      <c r="BJ3" s="58"/>
      <c r="BK3" s="209"/>
      <c r="BL3" s="58"/>
      <c r="BM3" s="209"/>
      <c r="BN3" s="58"/>
      <c r="BO3" s="209"/>
      <c r="BP3" s="58"/>
      <c r="BQ3" s="209"/>
      <c r="BR3" s="58"/>
      <c r="BS3" s="209"/>
      <c r="BT3" s="58"/>
      <c r="BU3" s="209"/>
      <c r="BV3" s="58"/>
      <c r="BW3" s="209"/>
      <c r="BX3" s="58"/>
      <c r="BY3" s="209"/>
      <c r="BZ3" s="58"/>
      <c r="CA3" s="209"/>
      <c r="CB3" s="58"/>
      <c r="CC3" s="209"/>
      <c r="CD3" s="58"/>
      <c r="CE3" s="209"/>
      <c r="CF3" s="58"/>
      <c r="CG3" s="209"/>
      <c r="CH3" s="58"/>
      <c r="CI3" s="209"/>
      <c r="CJ3" s="58"/>
      <c r="CK3" s="209"/>
      <c r="CL3" s="58"/>
      <c r="CM3" s="209"/>
      <c r="CN3" s="58"/>
      <c r="CO3" s="209"/>
      <c r="CP3" s="58"/>
      <c r="CQ3" s="209"/>
      <c r="CR3" s="58"/>
      <c r="CS3" s="209"/>
      <c r="CT3" s="58"/>
      <c r="CU3" s="209"/>
      <c r="CV3" s="58"/>
      <c r="CW3" s="209"/>
      <c r="CX3" s="58"/>
      <c r="CY3" s="209"/>
      <c r="CZ3" s="58"/>
      <c r="DA3" s="209"/>
      <c r="DB3" s="58"/>
      <c r="DC3" s="209"/>
      <c r="DD3" s="58"/>
      <c r="DE3" s="209"/>
      <c r="DF3" s="58"/>
      <c r="DG3" s="209"/>
      <c r="DH3" s="58"/>
      <c r="DI3" s="209"/>
      <c r="DJ3" s="58"/>
      <c r="DK3" s="209"/>
      <c r="DL3" s="58"/>
      <c r="DM3" s="209"/>
      <c r="DN3" s="58"/>
      <c r="DO3" s="209"/>
      <c r="DP3" s="58"/>
      <c r="DQ3" s="209"/>
      <c r="DR3" s="58"/>
      <c r="DS3" s="209"/>
      <c r="DT3" s="58"/>
      <c r="DU3" s="209"/>
      <c r="DV3" s="58"/>
      <c r="DW3" s="209"/>
      <c r="DX3" s="58"/>
      <c r="DY3" s="209"/>
      <c r="DZ3" s="58"/>
      <c r="EA3" s="209"/>
      <c r="EB3" s="58"/>
      <c r="EC3" s="209"/>
      <c r="ED3" s="58"/>
      <c r="EE3" s="209"/>
      <c r="EF3" s="58"/>
      <c r="EG3" s="209"/>
      <c r="EH3" s="58"/>
      <c r="EI3" s="209"/>
      <c r="EJ3" s="58"/>
      <c r="EK3" s="209"/>
      <c r="EL3" s="58"/>
      <c r="EM3" s="209"/>
      <c r="EN3" s="58"/>
      <c r="EO3" s="209"/>
      <c r="EP3" s="58"/>
      <c r="EQ3" s="209"/>
      <c r="ER3" s="58"/>
      <c r="ES3" s="209"/>
      <c r="ET3" s="58"/>
      <c r="EU3" s="209"/>
      <c r="EV3" s="58"/>
      <c r="EW3" s="209"/>
      <c r="EX3" s="58"/>
      <c r="EY3" s="209"/>
      <c r="EZ3" s="58"/>
      <c r="FA3" s="209"/>
      <c r="FB3" s="58"/>
      <c r="FC3" s="209"/>
      <c r="FD3" s="58"/>
      <c r="FE3" s="209"/>
      <c r="FF3" s="58"/>
      <c r="FG3" s="209"/>
      <c r="FH3" s="58"/>
      <c r="FI3" s="209"/>
      <c r="FJ3" s="58"/>
      <c r="FK3" s="209"/>
      <c r="FL3" s="58"/>
      <c r="FM3" s="209"/>
      <c r="FN3" s="58"/>
      <c r="FO3" s="209"/>
      <c r="FP3" s="58"/>
      <c r="FQ3" s="209"/>
      <c r="FR3" s="58"/>
      <c r="FS3" s="209"/>
      <c r="FT3" s="58"/>
      <c r="FU3" s="209"/>
      <c r="FV3" s="58"/>
      <c r="FW3" s="209"/>
      <c r="FX3" s="58"/>
      <c r="FY3" s="209"/>
      <c r="FZ3" s="58"/>
      <c r="GA3" s="209"/>
      <c r="GB3" s="58"/>
      <c r="GC3" s="209"/>
      <c r="GD3" s="58"/>
      <c r="GE3" s="209"/>
      <c r="GF3" s="58"/>
      <c r="GG3" s="209"/>
      <c r="GH3" s="58"/>
      <c r="GI3" s="209"/>
      <c r="GJ3" s="58"/>
      <c r="GK3" s="209"/>
      <c r="GL3" s="58"/>
      <c r="GM3" s="209"/>
      <c r="GN3" s="58"/>
      <c r="GO3" s="209"/>
      <c r="GP3" s="58"/>
      <c r="GQ3" s="209"/>
      <c r="GR3" s="58"/>
      <c r="GS3" s="209"/>
      <c r="GT3" s="58"/>
      <c r="GU3" s="209"/>
      <c r="GV3" s="58"/>
      <c r="GW3" s="209"/>
      <c r="GX3" s="58"/>
      <c r="GY3" s="209"/>
      <c r="GZ3" s="58"/>
      <c r="HA3" s="209"/>
      <c r="HB3" s="58"/>
      <c r="HC3" s="209"/>
      <c r="HD3" s="58"/>
      <c r="HE3" s="209"/>
      <c r="HF3" s="58"/>
      <c r="HG3" s="209"/>
      <c r="HH3" s="58"/>
      <c r="HI3" s="209"/>
      <c r="HJ3" s="58"/>
      <c r="HK3" s="209"/>
      <c r="HL3" s="58"/>
      <c r="HM3" s="209"/>
      <c r="HN3" s="58"/>
      <c r="HO3" s="209"/>
      <c r="HP3" s="58"/>
      <c r="HQ3" s="209"/>
      <c r="HR3" s="58"/>
      <c r="HS3" s="209"/>
      <c r="HT3" s="58"/>
      <c r="HU3" s="209"/>
      <c r="HV3" s="58"/>
      <c r="HW3" s="209"/>
      <c r="HX3" s="58"/>
      <c r="HY3" s="209"/>
      <c r="HZ3" s="58"/>
      <c r="IA3" s="209"/>
      <c r="IB3" s="58"/>
      <c r="IC3" s="209"/>
      <c r="ID3" s="58"/>
      <c r="IE3" s="209"/>
      <c r="IF3" s="58"/>
      <c r="IG3" s="209"/>
      <c r="IH3" s="58"/>
      <c r="II3" s="209"/>
      <c r="IJ3" s="58"/>
      <c r="IK3" s="209"/>
      <c r="IL3" s="58"/>
      <c r="IM3" s="209"/>
      <c r="IN3" s="58"/>
      <c r="IO3" s="209"/>
      <c r="IP3" s="58"/>
      <c r="IQ3" s="209"/>
      <c r="IR3" s="58"/>
      <c r="IS3" s="209"/>
      <c r="IT3" s="58"/>
      <c r="IU3" s="209"/>
    </row>
    <row r="4" spans="2:255" ht="15.75">
      <c r="B4" s="210" t="s">
        <v>85</v>
      </c>
      <c r="C4" s="211"/>
      <c r="D4" s="212" t="s">
        <v>86</v>
      </c>
      <c r="E4" s="58"/>
      <c r="F4" s="209"/>
      <c r="G4" s="209"/>
      <c r="H4" s="58"/>
      <c r="I4" s="209"/>
      <c r="J4" s="209"/>
      <c r="K4" s="209"/>
      <c r="L4" s="58"/>
      <c r="M4" s="209"/>
      <c r="N4" s="58"/>
      <c r="O4" s="209"/>
      <c r="P4" s="58"/>
      <c r="Q4" s="209"/>
      <c r="R4" s="58"/>
      <c r="S4" s="209"/>
      <c r="T4" s="58"/>
      <c r="U4" s="209"/>
      <c r="V4" s="58"/>
      <c r="W4" s="209"/>
      <c r="X4" s="58"/>
      <c r="Y4" s="209"/>
      <c r="Z4" s="58"/>
      <c r="AA4" s="209"/>
      <c r="AB4" s="58"/>
      <c r="AC4" s="209"/>
      <c r="AD4" s="58"/>
      <c r="AE4" s="209"/>
      <c r="AF4" s="58"/>
      <c r="AG4" s="209"/>
      <c r="AH4" s="58"/>
      <c r="AI4" s="209"/>
      <c r="AJ4" s="58"/>
      <c r="AK4" s="209"/>
      <c r="AL4" s="58"/>
      <c r="AM4" s="209"/>
      <c r="AN4" s="58"/>
      <c r="AO4" s="209"/>
      <c r="AP4" s="58"/>
      <c r="AQ4" s="209"/>
      <c r="AR4" s="58"/>
      <c r="AS4" s="209"/>
      <c r="AT4" s="58"/>
      <c r="AU4" s="209"/>
      <c r="AV4" s="58"/>
      <c r="AW4" s="209"/>
      <c r="AX4" s="58"/>
      <c r="AY4" s="209"/>
      <c r="AZ4" s="58"/>
      <c r="BA4" s="209"/>
      <c r="BB4" s="58"/>
      <c r="BC4" s="209"/>
      <c r="BD4" s="58"/>
      <c r="BE4" s="209"/>
      <c r="BF4" s="58"/>
      <c r="BG4" s="209"/>
      <c r="BH4" s="58"/>
      <c r="BI4" s="209"/>
      <c r="BJ4" s="58"/>
      <c r="BK4" s="209"/>
      <c r="BL4" s="58"/>
      <c r="BM4" s="209"/>
      <c r="BN4" s="58"/>
      <c r="BO4" s="209"/>
      <c r="BP4" s="58"/>
      <c r="BQ4" s="209"/>
      <c r="BR4" s="58"/>
      <c r="BS4" s="209"/>
      <c r="BT4" s="58"/>
      <c r="BU4" s="209"/>
      <c r="BV4" s="58"/>
      <c r="BW4" s="209"/>
      <c r="BX4" s="58"/>
      <c r="BY4" s="209"/>
      <c r="BZ4" s="58"/>
      <c r="CA4" s="209"/>
      <c r="CB4" s="58"/>
      <c r="CC4" s="209"/>
      <c r="CD4" s="58"/>
      <c r="CE4" s="209"/>
      <c r="CF4" s="58"/>
      <c r="CG4" s="209"/>
      <c r="CH4" s="58"/>
      <c r="CI4" s="209"/>
      <c r="CJ4" s="58"/>
      <c r="CK4" s="209"/>
      <c r="CL4" s="58"/>
      <c r="CM4" s="209"/>
      <c r="CN4" s="58"/>
      <c r="CO4" s="209"/>
      <c r="CP4" s="58"/>
      <c r="CQ4" s="209"/>
      <c r="CR4" s="58"/>
      <c r="CS4" s="209"/>
      <c r="CT4" s="58"/>
      <c r="CU4" s="209"/>
      <c r="CV4" s="58"/>
      <c r="CW4" s="209"/>
      <c r="CX4" s="58"/>
      <c r="CY4" s="209"/>
      <c r="CZ4" s="58"/>
      <c r="DA4" s="209"/>
      <c r="DB4" s="58"/>
      <c r="DC4" s="209"/>
      <c r="DD4" s="58"/>
      <c r="DE4" s="209"/>
      <c r="DF4" s="58"/>
      <c r="DG4" s="209"/>
      <c r="DH4" s="58"/>
      <c r="DI4" s="209"/>
      <c r="DJ4" s="58"/>
      <c r="DK4" s="209"/>
      <c r="DL4" s="58"/>
      <c r="DM4" s="209"/>
      <c r="DN4" s="58"/>
      <c r="DO4" s="209"/>
      <c r="DP4" s="58"/>
      <c r="DQ4" s="209"/>
      <c r="DR4" s="58"/>
      <c r="DS4" s="209"/>
      <c r="DT4" s="58"/>
      <c r="DU4" s="209"/>
      <c r="DV4" s="58"/>
      <c r="DW4" s="209"/>
      <c r="DX4" s="58"/>
      <c r="DY4" s="209"/>
      <c r="DZ4" s="58"/>
      <c r="EA4" s="209"/>
      <c r="EB4" s="58"/>
      <c r="EC4" s="209"/>
      <c r="ED4" s="58"/>
      <c r="EE4" s="209"/>
      <c r="EF4" s="58"/>
      <c r="EG4" s="209"/>
      <c r="EH4" s="58"/>
      <c r="EI4" s="209"/>
      <c r="EJ4" s="58"/>
      <c r="EK4" s="209"/>
      <c r="EL4" s="58"/>
      <c r="EM4" s="209"/>
      <c r="EN4" s="58"/>
      <c r="EO4" s="209"/>
      <c r="EP4" s="58"/>
      <c r="EQ4" s="209"/>
      <c r="ER4" s="58"/>
      <c r="ES4" s="209"/>
      <c r="ET4" s="58"/>
      <c r="EU4" s="209"/>
      <c r="EV4" s="58"/>
      <c r="EW4" s="209"/>
      <c r="EX4" s="58"/>
      <c r="EY4" s="209"/>
      <c r="EZ4" s="58"/>
      <c r="FA4" s="209"/>
      <c r="FB4" s="58"/>
      <c r="FC4" s="209"/>
      <c r="FD4" s="58"/>
      <c r="FE4" s="209"/>
      <c r="FF4" s="58"/>
      <c r="FG4" s="209"/>
      <c r="FH4" s="58"/>
      <c r="FI4" s="209"/>
      <c r="FJ4" s="58"/>
      <c r="FK4" s="209"/>
      <c r="FL4" s="58"/>
      <c r="FM4" s="209"/>
      <c r="FN4" s="58"/>
      <c r="FO4" s="209"/>
      <c r="FP4" s="58"/>
      <c r="FQ4" s="209"/>
      <c r="FR4" s="58"/>
      <c r="FS4" s="209"/>
      <c r="FT4" s="58"/>
      <c r="FU4" s="209"/>
      <c r="FV4" s="58"/>
      <c r="FW4" s="209"/>
      <c r="FX4" s="58"/>
      <c r="FY4" s="209"/>
      <c r="FZ4" s="58"/>
      <c r="GA4" s="209"/>
      <c r="GB4" s="58"/>
      <c r="GC4" s="209"/>
      <c r="GD4" s="58"/>
      <c r="GE4" s="209"/>
      <c r="GF4" s="58"/>
      <c r="GG4" s="209"/>
      <c r="GH4" s="58"/>
      <c r="GI4" s="209"/>
      <c r="GJ4" s="58"/>
      <c r="GK4" s="209"/>
      <c r="GL4" s="58"/>
      <c r="GM4" s="209"/>
      <c r="GN4" s="58"/>
      <c r="GO4" s="209"/>
      <c r="GP4" s="58"/>
      <c r="GQ4" s="209"/>
      <c r="GR4" s="58"/>
      <c r="GS4" s="209"/>
      <c r="GT4" s="58"/>
      <c r="GU4" s="209"/>
      <c r="GV4" s="58"/>
      <c r="GW4" s="209"/>
      <c r="GX4" s="58"/>
      <c r="GY4" s="209"/>
      <c r="GZ4" s="58"/>
      <c r="HA4" s="209"/>
      <c r="HB4" s="58"/>
      <c r="HC4" s="209"/>
      <c r="HD4" s="58"/>
      <c r="HE4" s="209"/>
      <c r="HF4" s="58"/>
      <c r="HG4" s="209"/>
      <c r="HH4" s="58"/>
      <c r="HI4" s="209"/>
      <c r="HJ4" s="58"/>
      <c r="HK4" s="209"/>
      <c r="HL4" s="58"/>
      <c r="HM4" s="209"/>
      <c r="HN4" s="58"/>
      <c r="HO4" s="209"/>
      <c r="HP4" s="58"/>
      <c r="HQ4" s="209"/>
      <c r="HR4" s="58"/>
      <c r="HS4" s="209"/>
      <c r="HT4" s="58"/>
      <c r="HU4" s="209"/>
      <c r="HV4" s="58"/>
      <c r="HW4" s="209"/>
      <c r="HX4" s="58"/>
      <c r="HY4" s="209"/>
      <c r="HZ4" s="58"/>
      <c r="IA4" s="209"/>
      <c r="IB4" s="58"/>
      <c r="IC4" s="209"/>
      <c r="ID4" s="58"/>
      <c r="IE4" s="209"/>
      <c r="IF4" s="58"/>
      <c r="IG4" s="209"/>
      <c r="IH4" s="58"/>
      <c r="II4" s="209"/>
      <c r="IJ4" s="58"/>
      <c r="IK4" s="209"/>
      <c r="IL4" s="58"/>
      <c r="IM4" s="209"/>
      <c r="IN4" s="58"/>
      <c r="IO4" s="209"/>
      <c r="IP4" s="58"/>
      <c r="IQ4" s="209"/>
      <c r="IR4" s="58"/>
      <c r="IS4" s="209"/>
      <c r="IT4" s="58"/>
      <c r="IU4" s="209"/>
    </row>
    <row r="5" spans="2:255" ht="15.75">
      <c r="B5" s="210" t="s">
        <v>87</v>
      </c>
      <c r="C5" s="211"/>
      <c r="D5" s="212" t="s">
        <v>88</v>
      </c>
      <c r="E5" s="58"/>
      <c r="F5" s="209"/>
      <c r="G5" s="209"/>
      <c r="H5" s="58"/>
      <c r="I5" s="209"/>
      <c r="J5" s="209"/>
      <c r="K5" s="209"/>
      <c r="L5" s="58"/>
      <c r="M5" s="209"/>
      <c r="N5" s="58"/>
      <c r="O5" s="209"/>
      <c r="P5" s="58"/>
      <c r="Q5" s="209"/>
      <c r="R5" s="58"/>
      <c r="S5" s="209"/>
      <c r="T5" s="58"/>
      <c r="U5" s="209"/>
      <c r="V5" s="58"/>
      <c r="W5" s="209"/>
      <c r="X5" s="58"/>
      <c r="Y5" s="209"/>
      <c r="Z5" s="58"/>
      <c r="AA5" s="209"/>
      <c r="AB5" s="58"/>
      <c r="AC5" s="209"/>
      <c r="AD5" s="58"/>
      <c r="AE5" s="209"/>
      <c r="AF5" s="58"/>
      <c r="AG5" s="209"/>
      <c r="AH5" s="58"/>
      <c r="AI5" s="209"/>
      <c r="AJ5" s="58"/>
      <c r="AK5" s="209"/>
      <c r="AL5" s="58"/>
      <c r="AM5" s="209"/>
      <c r="AN5" s="58"/>
      <c r="AO5" s="209"/>
      <c r="AP5" s="58"/>
      <c r="AQ5" s="209"/>
      <c r="AR5" s="58"/>
      <c r="AS5" s="209"/>
      <c r="AT5" s="58"/>
      <c r="AU5" s="209"/>
      <c r="AV5" s="58"/>
      <c r="AW5" s="209"/>
      <c r="AX5" s="58"/>
      <c r="AY5" s="209"/>
      <c r="AZ5" s="58"/>
      <c r="BA5" s="209"/>
      <c r="BB5" s="58"/>
      <c r="BC5" s="209"/>
      <c r="BD5" s="58"/>
      <c r="BE5" s="209"/>
      <c r="BF5" s="58"/>
      <c r="BG5" s="209"/>
      <c r="BH5" s="58"/>
      <c r="BI5" s="209"/>
      <c r="BJ5" s="58"/>
      <c r="BK5" s="209"/>
      <c r="BL5" s="58"/>
      <c r="BM5" s="209"/>
      <c r="BN5" s="58"/>
      <c r="BO5" s="209"/>
      <c r="BP5" s="58"/>
      <c r="BQ5" s="209"/>
      <c r="BR5" s="58"/>
      <c r="BS5" s="209"/>
      <c r="BT5" s="58"/>
      <c r="BU5" s="209"/>
      <c r="BV5" s="58"/>
      <c r="BW5" s="209"/>
      <c r="BX5" s="58"/>
      <c r="BY5" s="209"/>
      <c r="BZ5" s="58"/>
      <c r="CA5" s="209"/>
      <c r="CB5" s="58"/>
      <c r="CC5" s="209"/>
      <c r="CD5" s="58"/>
      <c r="CE5" s="209"/>
      <c r="CF5" s="58"/>
      <c r="CG5" s="209"/>
      <c r="CH5" s="58"/>
      <c r="CI5" s="209"/>
      <c r="CJ5" s="58"/>
      <c r="CK5" s="209"/>
      <c r="CL5" s="58"/>
      <c r="CM5" s="209"/>
      <c r="CN5" s="58"/>
      <c r="CO5" s="209"/>
      <c r="CP5" s="58"/>
      <c r="CQ5" s="209"/>
      <c r="CR5" s="58"/>
      <c r="CS5" s="209"/>
      <c r="CT5" s="58"/>
      <c r="CU5" s="209"/>
      <c r="CV5" s="58"/>
      <c r="CW5" s="209"/>
      <c r="CX5" s="58"/>
      <c r="CY5" s="209"/>
      <c r="CZ5" s="58"/>
      <c r="DA5" s="209"/>
      <c r="DB5" s="58"/>
      <c r="DC5" s="209"/>
      <c r="DD5" s="58"/>
      <c r="DE5" s="209"/>
      <c r="DF5" s="58"/>
      <c r="DG5" s="209"/>
      <c r="DH5" s="58"/>
      <c r="DI5" s="209"/>
      <c r="DJ5" s="58"/>
      <c r="DK5" s="209"/>
      <c r="DL5" s="58"/>
      <c r="DM5" s="209"/>
      <c r="DN5" s="58"/>
      <c r="DO5" s="209"/>
      <c r="DP5" s="58"/>
      <c r="DQ5" s="209"/>
      <c r="DR5" s="58"/>
      <c r="DS5" s="209"/>
      <c r="DT5" s="58"/>
      <c r="DU5" s="209"/>
      <c r="DV5" s="58"/>
      <c r="DW5" s="209"/>
      <c r="DX5" s="58"/>
      <c r="DY5" s="209"/>
      <c r="DZ5" s="58"/>
      <c r="EA5" s="209"/>
      <c r="EB5" s="58"/>
      <c r="EC5" s="209"/>
      <c r="ED5" s="58"/>
      <c r="EE5" s="209"/>
      <c r="EF5" s="58"/>
      <c r="EG5" s="209"/>
      <c r="EH5" s="58"/>
      <c r="EI5" s="209"/>
      <c r="EJ5" s="58"/>
      <c r="EK5" s="209"/>
      <c r="EL5" s="58"/>
      <c r="EM5" s="209"/>
      <c r="EN5" s="58"/>
      <c r="EO5" s="209"/>
      <c r="EP5" s="58"/>
      <c r="EQ5" s="209"/>
      <c r="ER5" s="58"/>
      <c r="ES5" s="209"/>
      <c r="ET5" s="58"/>
      <c r="EU5" s="209"/>
      <c r="EV5" s="58"/>
      <c r="EW5" s="209"/>
      <c r="EX5" s="58"/>
      <c r="EY5" s="209"/>
      <c r="EZ5" s="58"/>
      <c r="FA5" s="209"/>
      <c r="FB5" s="58"/>
      <c r="FC5" s="209"/>
      <c r="FD5" s="58"/>
      <c r="FE5" s="209"/>
      <c r="FF5" s="58"/>
      <c r="FG5" s="209"/>
      <c r="FH5" s="58"/>
      <c r="FI5" s="209"/>
      <c r="FJ5" s="58"/>
      <c r="FK5" s="209"/>
      <c r="FL5" s="58"/>
      <c r="FM5" s="209"/>
      <c r="FN5" s="58"/>
      <c r="FO5" s="209"/>
      <c r="FP5" s="58"/>
      <c r="FQ5" s="209"/>
      <c r="FR5" s="58"/>
      <c r="FS5" s="209"/>
      <c r="FT5" s="58"/>
      <c r="FU5" s="209"/>
      <c r="FV5" s="58"/>
      <c r="FW5" s="209"/>
      <c r="FX5" s="58"/>
      <c r="FY5" s="209"/>
      <c r="FZ5" s="58"/>
      <c r="GA5" s="209"/>
      <c r="GB5" s="58"/>
      <c r="GC5" s="209"/>
      <c r="GD5" s="58"/>
      <c r="GE5" s="209"/>
      <c r="GF5" s="58"/>
      <c r="GG5" s="209"/>
      <c r="GH5" s="58"/>
      <c r="GI5" s="209"/>
      <c r="GJ5" s="58"/>
      <c r="GK5" s="209"/>
      <c r="GL5" s="58"/>
      <c r="GM5" s="209"/>
      <c r="GN5" s="58"/>
      <c r="GO5" s="209"/>
      <c r="GP5" s="58"/>
      <c r="GQ5" s="209"/>
      <c r="GR5" s="58"/>
      <c r="GS5" s="209"/>
      <c r="GT5" s="58"/>
      <c r="GU5" s="209"/>
      <c r="GV5" s="58"/>
      <c r="GW5" s="209"/>
      <c r="GX5" s="58"/>
      <c r="GY5" s="209"/>
      <c r="GZ5" s="58"/>
      <c r="HA5" s="209"/>
      <c r="HB5" s="58"/>
      <c r="HC5" s="209"/>
      <c r="HD5" s="58"/>
      <c r="HE5" s="209"/>
      <c r="HF5" s="58"/>
      <c r="HG5" s="209"/>
      <c r="HH5" s="58"/>
      <c r="HI5" s="209"/>
      <c r="HJ5" s="58"/>
      <c r="HK5" s="209"/>
      <c r="HL5" s="58"/>
      <c r="HM5" s="209"/>
      <c r="HN5" s="58"/>
      <c r="HO5" s="209"/>
      <c r="HP5" s="58"/>
      <c r="HQ5" s="209"/>
      <c r="HR5" s="58"/>
      <c r="HS5" s="209"/>
      <c r="HT5" s="58"/>
      <c r="HU5" s="209"/>
      <c r="HV5" s="58"/>
      <c r="HW5" s="209"/>
      <c r="HX5" s="58"/>
      <c r="HY5" s="209"/>
      <c r="HZ5" s="58"/>
      <c r="IA5" s="209"/>
      <c r="IB5" s="58"/>
      <c r="IC5" s="209"/>
      <c r="ID5" s="58"/>
      <c r="IE5" s="209"/>
      <c r="IF5" s="58"/>
      <c r="IG5" s="209"/>
      <c r="IH5" s="58"/>
      <c r="II5" s="209"/>
      <c r="IJ5" s="58"/>
      <c r="IK5" s="209"/>
      <c r="IL5" s="58"/>
      <c r="IM5" s="209"/>
      <c r="IN5" s="58"/>
      <c r="IO5" s="209"/>
      <c r="IP5" s="58"/>
      <c r="IQ5" s="209"/>
      <c r="IR5" s="58"/>
      <c r="IS5" s="209"/>
      <c r="IT5" s="58"/>
      <c r="IU5" s="209"/>
    </row>
    <row r="7" ht="13.5" thickBot="1">
      <c r="I7" s="243"/>
    </row>
    <row r="8" spans="1:16" ht="115.5" thickBot="1">
      <c r="A8" s="18" t="s">
        <v>7</v>
      </c>
      <c r="B8" s="76" t="s">
        <v>0</v>
      </c>
      <c r="C8" s="20" t="s">
        <v>3</v>
      </c>
      <c r="D8" s="76" t="s">
        <v>1</v>
      </c>
      <c r="E8" s="76" t="s">
        <v>8</v>
      </c>
      <c r="F8" s="17" t="s">
        <v>11</v>
      </c>
      <c r="G8" s="256" t="s">
        <v>95</v>
      </c>
      <c r="H8" s="233" t="s">
        <v>93</v>
      </c>
      <c r="I8" s="270" t="s">
        <v>95</v>
      </c>
      <c r="J8" s="233" t="s">
        <v>12</v>
      </c>
      <c r="K8" s="271" t="s">
        <v>95</v>
      </c>
      <c r="L8" s="233" t="s">
        <v>13</v>
      </c>
      <c r="M8" s="9" t="s">
        <v>5</v>
      </c>
      <c r="N8" s="4"/>
      <c r="O8" s="10" t="s">
        <v>6</v>
      </c>
      <c r="P8" s="10" t="s">
        <v>2</v>
      </c>
    </row>
    <row r="9" spans="1:16" s="105" customFormat="1" ht="16.5">
      <c r="A9" s="21">
        <v>1</v>
      </c>
      <c r="B9" s="274" t="s">
        <v>28</v>
      </c>
      <c r="C9" s="275" t="s">
        <v>29</v>
      </c>
      <c r="D9" s="276" t="s">
        <v>4</v>
      </c>
      <c r="E9" s="277"/>
      <c r="F9" s="278">
        <f>SUM(H9+J9+L9)</f>
        <v>6795</v>
      </c>
      <c r="G9" s="314">
        <v>3</v>
      </c>
      <c r="H9" s="315">
        <f>SUM('Tineret_desfasurator puncte'!F5+'Tineret_desfasurator puncte'!H5+'Tineret_desfasurator puncte'!F55+'Tineret_desfasurator puncte'!H55+'Tineret_desfasurator puncte'!F69+'Tineret_desfasurator puncte'!H69)</f>
        <v>2915</v>
      </c>
      <c r="I9" s="316">
        <v>1</v>
      </c>
      <c r="J9" s="320">
        <f>SUM('Tineret_desfasurator puncte'!J5+'Tineret_desfasurator puncte'!J55+'Tineret_desfasurator puncte'!J69)</f>
        <v>1686</v>
      </c>
      <c r="K9" s="316">
        <v>1</v>
      </c>
      <c r="L9" s="317">
        <f>SUM('Tineret_desfasurator puncte'!E85+'Tineret_desfasurator puncte'!E101+'Tineret_desfasurator puncte'!E112)</f>
        <v>2194</v>
      </c>
      <c r="M9" s="110"/>
      <c r="N9" s="104"/>
      <c r="O9" s="115"/>
      <c r="P9" s="80"/>
    </row>
    <row r="10" spans="1:16" s="105" customFormat="1" ht="16.5">
      <c r="A10" s="78">
        <v>2</v>
      </c>
      <c r="B10" s="114" t="s">
        <v>42</v>
      </c>
      <c r="C10" s="285" t="s">
        <v>29</v>
      </c>
      <c r="D10" s="102" t="s">
        <v>4</v>
      </c>
      <c r="E10" s="286"/>
      <c r="F10" s="16">
        <f>SUM(H10+J10+L10)</f>
        <v>6014</v>
      </c>
      <c r="G10" s="318">
        <v>2</v>
      </c>
      <c r="H10" s="319">
        <f>SUM('Tineret_desfasurator puncte'!F21+'Tineret_desfasurator puncte'!H21+'Tineret_desfasurator puncte'!F56+'Tineret_desfasurator puncte'!H56+'Tineret_desfasurator puncte'!F72+'Tineret_desfasurator puncte'!H72)</f>
        <v>3050</v>
      </c>
      <c r="I10" s="318">
        <v>3</v>
      </c>
      <c r="J10" s="319">
        <f>SUM('Tineret_desfasurator puncte'!J21+'Tineret_desfasurator puncte'!J56+'Tineret_desfasurator puncte'!J72)</f>
        <v>933</v>
      </c>
      <c r="K10" s="318">
        <v>2</v>
      </c>
      <c r="L10" s="268">
        <f>SUM('Tineret_desfasurator puncte'!E86+'Tineret_desfasurator puncte'!E99+'Tineret_desfasurator puncte'!E113)</f>
        <v>2031</v>
      </c>
      <c r="M10" s="110"/>
      <c r="N10" s="104"/>
      <c r="O10" s="115"/>
      <c r="P10" s="80"/>
    </row>
    <row r="11" spans="1:16" s="105" customFormat="1" ht="16.5">
      <c r="A11" s="158">
        <v>3</v>
      </c>
      <c r="B11" s="109" t="s">
        <v>69</v>
      </c>
      <c r="C11" s="172" t="s">
        <v>29</v>
      </c>
      <c r="D11" s="108" t="s">
        <v>10</v>
      </c>
      <c r="E11" s="12"/>
      <c r="F11" s="16">
        <f>SUM(H11+J11+L11)</f>
        <v>5738</v>
      </c>
      <c r="G11" s="231">
        <v>1</v>
      </c>
      <c r="H11" s="272">
        <f>SUM('Tineret_desfasurator puncte'!F6+'Tineret_desfasurator puncte'!H6+'Tineret_desfasurator puncte'!F19+'Tineret_desfasurator puncte'!H19+'Tineret_desfasurator puncte'!F71+'Tineret_desfasurator puncte'!H71)</f>
        <v>3221</v>
      </c>
      <c r="I11" s="239">
        <v>2</v>
      </c>
      <c r="J11" s="229">
        <f>SUM('Tineret_desfasurator puncte'!J6+'Tineret_desfasurator puncte'!J19+'Tineret_desfasurator puncte'!J71)</f>
        <v>997</v>
      </c>
      <c r="K11" s="239">
        <v>3</v>
      </c>
      <c r="L11" s="267">
        <f>SUM('Tineret_desfasurator puncte'!E87+'Tineret_desfasurator puncte'!E100+'Tineret_desfasurator puncte'!E114)</f>
        <v>1520</v>
      </c>
      <c r="M11" s="110"/>
      <c r="N11" s="111"/>
      <c r="O11" s="79"/>
      <c r="P11" s="80"/>
    </row>
    <row r="12" spans="1:16" s="105" customFormat="1" ht="16.5">
      <c r="A12" s="217">
        <v>4</v>
      </c>
      <c r="B12" s="218" t="s">
        <v>43</v>
      </c>
      <c r="C12" s="140" t="s">
        <v>29</v>
      </c>
      <c r="D12" s="122" t="s">
        <v>4</v>
      </c>
      <c r="E12" s="123"/>
      <c r="F12" s="16">
        <f>SUM(H12+J12+L12)</f>
        <v>1210</v>
      </c>
      <c r="G12" s="240">
        <v>4</v>
      </c>
      <c r="H12" s="241">
        <f>SUM('Tineret_desfasurator puncte'!F23+'Tineret_desfasurator puncte'!H23)</f>
        <v>860</v>
      </c>
      <c r="I12" s="240">
        <v>4</v>
      </c>
      <c r="J12" s="241">
        <f>SUM('Tineret_desfasurator puncte'!J23)</f>
        <v>350</v>
      </c>
      <c r="K12" s="232"/>
      <c r="L12" s="237"/>
      <c r="M12" s="110"/>
      <c r="N12" s="104"/>
      <c r="O12" s="115"/>
      <c r="P12" s="80"/>
    </row>
    <row r="13" spans="1:16" s="105" customFormat="1" ht="16.5">
      <c r="A13" s="219">
        <v>5</v>
      </c>
      <c r="B13" s="218" t="s">
        <v>44</v>
      </c>
      <c r="C13" s="140" t="s">
        <v>29</v>
      </c>
      <c r="D13" s="122" t="s">
        <v>4</v>
      </c>
      <c r="E13" s="123"/>
      <c r="F13" s="260">
        <f>SUM(H13+J13+L13)</f>
        <v>834</v>
      </c>
      <c r="G13" s="240">
        <v>5</v>
      </c>
      <c r="H13" s="241">
        <f>SUM('Tineret_desfasurator puncte'!F27+'Tineret_desfasurator puncte'!H27)</f>
        <v>509</v>
      </c>
      <c r="I13" s="240">
        <v>5</v>
      </c>
      <c r="J13" s="241">
        <f>SUM('Tineret_desfasurator puncte'!J27)</f>
        <v>325</v>
      </c>
      <c r="K13" s="232"/>
      <c r="L13" s="237"/>
      <c r="M13" s="110"/>
      <c r="N13" s="104"/>
      <c r="O13" s="115"/>
      <c r="P13" s="80"/>
    </row>
    <row r="14" spans="1:16" s="105" customFormat="1" ht="17.25" thickBot="1">
      <c r="A14" s="219">
        <v>6</v>
      </c>
      <c r="B14" s="218" t="s">
        <v>96</v>
      </c>
      <c r="C14" s="141" t="s">
        <v>29</v>
      </c>
      <c r="D14" s="261" t="s">
        <v>4</v>
      </c>
      <c r="E14" s="262"/>
      <c r="F14" s="157">
        <v>381</v>
      </c>
      <c r="G14" s="242"/>
      <c r="H14" s="269"/>
      <c r="I14" s="242"/>
      <c r="J14" s="269"/>
      <c r="K14" s="242">
        <v>4</v>
      </c>
      <c r="L14" s="327">
        <f>'Tineret_desfasurator puncte'!E88</f>
        <v>381</v>
      </c>
      <c r="M14" s="110"/>
      <c r="N14" s="104"/>
      <c r="O14" s="115"/>
      <c r="P14" s="80"/>
    </row>
    <row r="15" spans="1:16" s="105" customFormat="1" ht="17.25" thickBot="1">
      <c r="A15" s="129"/>
      <c r="B15" s="130"/>
      <c r="C15" s="130"/>
      <c r="D15" s="130"/>
      <c r="E15" s="131"/>
      <c r="F15" s="132"/>
      <c r="G15" s="132"/>
      <c r="H15" s="151"/>
      <c r="I15" s="245"/>
      <c r="J15" s="152"/>
      <c r="K15" s="132"/>
      <c r="L15" s="152"/>
      <c r="M15" s="116"/>
      <c r="N15" s="116"/>
      <c r="O15" s="116"/>
      <c r="P15" s="116"/>
    </row>
    <row r="16" spans="1:16" s="105" customFormat="1" ht="16.5">
      <c r="A16" s="158">
        <v>1</v>
      </c>
      <c r="B16" s="216" t="s">
        <v>32</v>
      </c>
      <c r="C16" s="156" t="s">
        <v>37</v>
      </c>
      <c r="D16" s="108" t="s">
        <v>4</v>
      </c>
      <c r="E16" s="127"/>
      <c r="F16" s="128">
        <f>SUM(H16+J16+L16)</f>
        <v>4300</v>
      </c>
      <c r="G16" s="230">
        <v>1</v>
      </c>
      <c r="H16" s="255">
        <f>SUM('Tineret_desfasurator puncte'!F20+'Tineret_desfasurator puncte'!H20+'Tineret_desfasurator puncte'!F57+'Tineret_desfasurator puncte'!H57+'Tineret_desfasurator puncte'!F75+'Tineret_desfasurator puncte'!H75)</f>
        <v>2266</v>
      </c>
      <c r="I16" s="238">
        <v>2</v>
      </c>
      <c r="J16" s="329">
        <f>SUM('Tineret_desfasurator puncte'!J20+'Tineret_desfasurator puncte'!J57+'Tineret_desfasurator puncte'!J75)</f>
        <v>1210</v>
      </c>
      <c r="K16" s="238">
        <v>2</v>
      </c>
      <c r="L16" s="267">
        <f>SUM('Tineret_desfasurator puncte'!E92+'Tineret_desfasurator puncte'!E103+'Tineret_desfasurator puncte'!E115)</f>
        <v>824</v>
      </c>
      <c r="M16" s="110"/>
      <c r="N16" s="110"/>
      <c r="O16" s="110"/>
      <c r="P16" s="117"/>
    </row>
    <row r="17" spans="1:16" s="105" customFormat="1" ht="16.5">
      <c r="A17" s="78">
        <v>2</v>
      </c>
      <c r="B17" s="114" t="s">
        <v>33</v>
      </c>
      <c r="C17" s="135" t="s">
        <v>37</v>
      </c>
      <c r="D17" s="102" t="s">
        <v>34</v>
      </c>
      <c r="E17" s="118"/>
      <c r="F17" s="128">
        <f aca="true" t="shared" si="0" ref="F17:F25">SUM(H17+J17+L17)</f>
        <v>3922</v>
      </c>
      <c r="G17" s="239">
        <v>2</v>
      </c>
      <c r="H17" s="247">
        <f>SUM('Tineret_desfasurator puncte'!F8+'Tineret_desfasurator puncte'!H8+'Tineret_desfasurator puncte'!F22+'Tineret_desfasurator puncte'!H22+'Tineret_desfasurator puncte'!F73+'Tineret_desfasurator puncte'!H73)</f>
        <v>2181</v>
      </c>
      <c r="I17" s="239">
        <v>3</v>
      </c>
      <c r="J17" s="248">
        <f>SUM('Tineret_desfasurator puncte'!J8+'Tineret_desfasurator puncte'!J22+'Tineret_desfasurator puncte'!J73)</f>
        <v>864</v>
      </c>
      <c r="K17" s="231">
        <v>1</v>
      </c>
      <c r="L17" s="331">
        <f>SUM('Tineret_desfasurator puncte'!E89+'Tineret_desfasurator puncte'!E102+'Tineret_desfasurator puncte'!E118)</f>
        <v>877</v>
      </c>
      <c r="M17" s="110"/>
      <c r="N17" s="119"/>
      <c r="O17" s="110"/>
      <c r="P17" s="117"/>
    </row>
    <row r="18" spans="1:16" s="105" customFormat="1" ht="16.5">
      <c r="A18" s="273">
        <v>3</v>
      </c>
      <c r="B18" s="263" t="s">
        <v>35</v>
      </c>
      <c r="C18" s="135" t="s">
        <v>37</v>
      </c>
      <c r="D18" s="102" t="s">
        <v>34</v>
      </c>
      <c r="E18" s="118"/>
      <c r="F18" s="128">
        <f>SUM(H18+J18+L18)</f>
        <v>3834</v>
      </c>
      <c r="G18" s="239">
        <v>3</v>
      </c>
      <c r="H18" s="247">
        <f>SUM('Tineret_desfasurator puncte'!F9+'Tineret_desfasurator puncte'!H9+'Tineret_desfasurator puncte'!F24+'Tineret_desfasurator puncte'!H24+'Tineret_desfasurator puncte'!F70+'Tineret_desfasurator puncte'!H70)</f>
        <v>1825</v>
      </c>
      <c r="I18" s="231">
        <v>1</v>
      </c>
      <c r="J18" s="328">
        <f>SUM('Tineret_desfasurator puncte'!J9+'Tineret_desfasurator puncte'!J24+'Tineret_desfasurator puncte'!J70)</f>
        <v>1274</v>
      </c>
      <c r="K18" s="239">
        <v>3</v>
      </c>
      <c r="L18" s="268">
        <f>SUM('Tineret_desfasurator puncte'!E90+'Tineret_desfasurator puncte'!E104+'Tineret_desfasurator puncte'!E117)</f>
        <v>735</v>
      </c>
      <c r="M18" s="110"/>
      <c r="N18" s="119"/>
      <c r="O18" s="110"/>
      <c r="P18" s="117"/>
    </row>
    <row r="19" spans="1:16" s="105" customFormat="1" ht="16.5">
      <c r="A19" s="264">
        <v>4</v>
      </c>
      <c r="B19" s="221" t="s">
        <v>36</v>
      </c>
      <c r="C19" s="135" t="s">
        <v>37</v>
      </c>
      <c r="D19" s="102" t="s">
        <v>4</v>
      </c>
      <c r="E19" s="118"/>
      <c r="F19" s="128">
        <f t="shared" si="0"/>
        <v>3315</v>
      </c>
      <c r="G19" s="244">
        <v>4</v>
      </c>
      <c r="H19" s="251">
        <f>SUM('Tineret_desfasurator puncte'!F25+'Tineret_desfasurator puncte'!H25+'Tineret_desfasurator puncte'!F58+'Tineret_desfasurator puncte'!H58+'Tineret_desfasurator puncte'!F74+'Tineret_desfasurator puncte'!H74)</f>
        <v>1504</v>
      </c>
      <c r="I19" s="244">
        <v>4</v>
      </c>
      <c r="J19" s="252">
        <f>SUM('Tineret_desfasurator puncte'!J25+'Tineret_desfasurator puncte'!J58+'Tineret_desfasurator puncte'!J74)</f>
        <v>1127</v>
      </c>
      <c r="K19" s="244">
        <v>4</v>
      </c>
      <c r="L19" s="325">
        <f>SUM('Tineret_desfasurator puncte'!E91+'Tineret_desfasurator puncte'!E105+'Tineret_desfasurator puncte'!E116)</f>
        <v>684</v>
      </c>
      <c r="M19" s="110"/>
      <c r="N19" s="119"/>
      <c r="O19" s="110"/>
      <c r="P19" s="117"/>
    </row>
    <row r="20" spans="1:16" s="105" customFormat="1" ht="16.5">
      <c r="A20" s="220">
        <v>5</v>
      </c>
      <c r="B20" s="221" t="s">
        <v>45</v>
      </c>
      <c r="C20" s="135" t="s">
        <v>37</v>
      </c>
      <c r="D20" s="102" t="s">
        <v>4</v>
      </c>
      <c r="E20" s="118"/>
      <c r="F20" s="128">
        <f t="shared" si="0"/>
        <v>830</v>
      </c>
      <c r="G20" s="244">
        <v>5</v>
      </c>
      <c r="H20" s="251">
        <f>SUM('Tineret_desfasurator puncte'!F28+'Tineret_desfasurator puncte'!H28)</f>
        <v>606</v>
      </c>
      <c r="I20" s="244">
        <v>7</v>
      </c>
      <c r="J20" s="253">
        <f>SUM('Tineret_desfasurator puncte'!J28)</f>
        <v>224</v>
      </c>
      <c r="K20" s="244"/>
      <c r="L20" s="326"/>
      <c r="M20" s="110"/>
      <c r="N20" s="119"/>
      <c r="O20" s="110"/>
      <c r="P20" s="117"/>
    </row>
    <row r="21" spans="1:16" s="105" customFormat="1" ht="16.5">
      <c r="A21" s="220">
        <v>6</v>
      </c>
      <c r="B21" s="221" t="s">
        <v>49</v>
      </c>
      <c r="C21" s="135" t="s">
        <v>37</v>
      </c>
      <c r="D21" s="102" t="s">
        <v>4</v>
      </c>
      <c r="E21" s="118"/>
      <c r="F21" s="128">
        <f>SUM(H21+J21+L21)</f>
        <v>816</v>
      </c>
      <c r="G21" s="244">
        <v>6</v>
      </c>
      <c r="H21" s="251">
        <f>SUM('Tineret_desfasurator puncte'!F37+'Tineret_desfasurator puncte'!H37+'Tineret_desfasurator puncte'!F79+'Tineret_desfasurator puncte'!H79)</f>
        <v>563</v>
      </c>
      <c r="I21" s="244">
        <v>8</v>
      </c>
      <c r="J21" s="253">
        <f>SUM('Tineret_desfasurator puncte'!J37+'Tineret_desfasurator puncte'!J79)</f>
        <v>118</v>
      </c>
      <c r="K21" s="244">
        <v>5</v>
      </c>
      <c r="L21" s="326">
        <f>'Tineret_desfasurator puncte'!E119</f>
        <v>135</v>
      </c>
      <c r="M21" s="110"/>
      <c r="N21" s="119"/>
      <c r="O21" s="110"/>
      <c r="P21" s="117"/>
    </row>
    <row r="22" spans="1:16" s="105" customFormat="1" ht="16.5">
      <c r="A22" s="220">
        <v>7</v>
      </c>
      <c r="B22" s="221" t="s">
        <v>46</v>
      </c>
      <c r="C22" s="135" t="s">
        <v>37</v>
      </c>
      <c r="D22" s="102" t="s">
        <v>47</v>
      </c>
      <c r="E22" s="118"/>
      <c r="F22" s="128">
        <f t="shared" si="0"/>
        <v>759</v>
      </c>
      <c r="G22" s="244">
        <v>7</v>
      </c>
      <c r="H22" s="251">
        <f>SUM('Tineret_desfasurator puncte'!F29+'Tineret_desfasurator puncte'!H29)</f>
        <v>457</v>
      </c>
      <c r="I22" s="244">
        <v>5</v>
      </c>
      <c r="J22" s="253">
        <f>SUM('Tineret_desfasurator puncte'!J29)</f>
        <v>302</v>
      </c>
      <c r="K22" s="231"/>
      <c r="L22" s="326"/>
      <c r="M22" s="110"/>
      <c r="N22" s="119"/>
      <c r="O22" s="110"/>
      <c r="P22" s="117"/>
    </row>
    <row r="23" spans="1:16" s="105" customFormat="1" ht="16.5">
      <c r="A23" s="220">
        <v>8</v>
      </c>
      <c r="B23" s="221" t="s">
        <v>48</v>
      </c>
      <c r="C23" s="135" t="s">
        <v>37</v>
      </c>
      <c r="D23" s="102" t="s">
        <v>4</v>
      </c>
      <c r="E23" s="118"/>
      <c r="F23" s="128">
        <f t="shared" si="0"/>
        <v>533</v>
      </c>
      <c r="G23" s="244">
        <v>8</v>
      </c>
      <c r="H23" s="251">
        <f>SUM('Tineret_desfasurator puncte'!F34+'Tineret_desfasurator puncte'!H34)</f>
        <v>291</v>
      </c>
      <c r="I23" s="244">
        <v>6</v>
      </c>
      <c r="J23" s="253">
        <f>SUM('Tineret_desfasurator puncte'!J34)</f>
        <v>242</v>
      </c>
      <c r="K23" s="231"/>
      <c r="L23" s="326"/>
      <c r="M23" s="110"/>
      <c r="N23" s="119"/>
      <c r="O23" s="110"/>
      <c r="P23" s="117"/>
    </row>
    <row r="24" spans="1:16" s="105" customFormat="1" ht="16.5">
      <c r="A24" s="220">
        <v>9</v>
      </c>
      <c r="B24" s="221" t="s">
        <v>50</v>
      </c>
      <c r="C24" s="135" t="s">
        <v>37</v>
      </c>
      <c r="D24" s="102" t="s">
        <v>4</v>
      </c>
      <c r="E24" s="118"/>
      <c r="F24" s="128">
        <f t="shared" si="0"/>
        <v>276</v>
      </c>
      <c r="G24" s="244">
        <v>9</v>
      </c>
      <c r="H24" s="251">
        <f>SUM('Tineret_desfasurator puncte'!F42+'Tineret_desfasurator puncte'!H42)</f>
        <v>247</v>
      </c>
      <c r="I24" s="244">
        <v>10</v>
      </c>
      <c r="J24" s="253">
        <f>SUM('Tineret_desfasurator puncte'!J42)</f>
        <v>29</v>
      </c>
      <c r="K24" s="244"/>
      <c r="L24" s="326"/>
      <c r="M24" s="110"/>
      <c r="N24" s="119"/>
      <c r="O24" s="110"/>
      <c r="P24" s="117"/>
    </row>
    <row r="25" spans="1:16" s="105" customFormat="1" ht="16.5">
      <c r="A25" s="220">
        <v>10</v>
      </c>
      <c r="B25" s="221" t="s">
        <v>51</v>
      </c>
      <c r="C25" s="135" t="s">
        <v>37</v>
      </c>
      <c r="D25" s="102" t="s">
        <v>4</v>
      </c>
      <c r="E25" s="118"/>
      <c r="F25" s="128">
        <f t="shared" si="0"/>
        <v>221</v>
      </c>
      <c r="G25" s="244">
        <v>10</v>
      </c>
      <c r="H25" s="251">
        <f>SUM('Tineret_desfasurator puncte'!F44+'Tineret_desfasurator puncte'!H44)</f>
        <v>202</v>
      </c>
      <c r="I25" s="244">
        <v>11</v>
      </c>
      <c r="J25" s="253">
        <f>SUM('Tineret_desfasurator puncte'!J44)</f>
        <v>19</v>
      </c>
      <c r="K25" s="244"/>
      <c r="L25" s="326"/>
      <c r="M25" s="110"/>
      <c r="N25" s="119"/>
      <c r="O25" s="110"/>
      <c r="P25" s="117"/>
    </row>
    <row r="26" spans="1:16" s="105" customFormat="1" ht="16.5">
      <c r="A26" s="220">
        <v>11</v>
      </c>
      <c r="B26" s="221" t="s">
        <v>52</v>
      </c>
      <c r="C26" s="135" t="s">
        <v>37</v>
      </c>
      <c r="D26" s="102" t="s">
        <v>47</v>
      </c>
      <c r="E26" s="118"/>
      <c r="F26" s="128">
        <f>SUM(H26+J26+L26)</f>
        <v>153</v>
      </c>
      <c r="G26" s="321">
        <v>11</v>
      </c>
      <c r="H26" s="322">
        <f>SUM('Tineret_desfasurator puncte'!F46+'Tineret_desfasurator puncte'!H46)</f>
        <v>58</v>
      </c>
      <c r="I26" s="321">
        <v>9</v>
      </c>
      <c r="J26" s="323">
        <f>SUM('Tineret_desfasurator puncte'!J46)</f>
        <v>95</v>
      </c>
      <c r="K26" s="321"/>
      <c r="L26" s="326"/>
      <c r="M26" s="110"/>
      <c r="N26" s="119"/>
      <c r="O26" s="110"/>
      <c r="P26" s="117"/>
    </row>
    <row r="27" spans="1:16" s="105" customFormat="1" ht="17.25" thickBot="1">
      <c r="A27" s="220">
        <v>12</v>
      </c>
      <c r="B27" s="221" t="s">
        <v>99</v>
      </c>
      <c r="C27" s="135" t="s">
        <v>37</v>
      </c>
      <c r="D27" s="102" t="s">
        <v>4</v>
      </c>
      <c r="E27" s="118"/>
      <c r="F27" s="128">
        <f>SUM(H27+J27+L27)</f>
        <v>87</v>
      </c>
      <c r="G27" s="242"/>
      <c r="H27" s="324"/>
      <c r="I27" s="242"/>
      <c r="J27" s="254"/>
      <c r="K27" s="242">
        <v>6</v>
      </c>
      <c r="L27" s="326">
        <f>'Tineret_desfasurator puncte'!E120</f>
        <v>87</v>
      </c>
      <c r="M27" s="110"/>
      <c r="N27" s="119"/>
      <c r="O27" s="110"/>
      <c r="P27" s="117"/>
    </row>
    <row r="28" spans="1:16" s="170" customFormat="1" ht="17.25" thickBot="1">
      <c r="A28" s="164"/>
      <c r="B28" s="130"/>
      <c r="C28" s="167"/>
      <c r="D28" s="130"/>
      <c r="E28" s="165"/>
      <c r="F28" s="132"/>
      <c r="G28" s="132"/>
      <c r="H28" s="225"/>
      <c r="I28" s="245"/>
      <c r="J28" s="225"/>
      <c r="K28" s="132"/>
      <c r="L28" s="225"/>
      <c r="M28" s="169"/>
      <c r="N28" s="169"/>
      <c r="O28" s="169"/>
      <c r="P28" s="169"/>
    </row>
    <row r="29" spans="1:16" s="105" customFormat="1" ht="16.5">
      <c r="A29" s="158">
        <v>1</v>
      </c>
      <c r="B29" s="216" t="s">
        <v>41</v>
      </c>
      <c r="C29" s="168" t="s">
        <v>38</v>
      </c>
      <c r="D29" s="102" t="s">
        <v>4</v>
      </c>
      <c r="E29" s="118"/>
      <c r="F29" s="128">
        <f>SUM(H29+J29+L29)</f>
        <v>1986</v>
      </c>
      <c r="G29" s="230">
        <v>1</v>
      </c>
      <c r="H29" s="259">
        <f>SUM('Tineret_desfasurator puncte'!F26+'Tineret_desfasurator puncte'!H26+'Tineret_desfasurator puncte'!F60+'Tineret_desfasurator puncte'!H60+'Tineret_desfasurator puncte'!F76+'Tineret_desfasurator puncte'!H76)</f>
        <v>1198</v>
      </c>
      <c r="I29" s="230">
        <v>1</v>
      </c>
      <c r="J29" s="330">
        <f>SUM('Tineret_desfasurator puncte'!J26+'Tineret_desfasurator puncte'!J60+'Tineret_desfasurator puncte'!J76)</f>
        <v>788</v>
      </c>
      <c r="K29" s="230"/>
      <c r="L29" s="234"/>
      <c r="M29" s="110"/>
      <c r="N29" s="119"/>
      <c r="O29" s="110"/>
      <c r="P29" s="117"/>
    </row>
    <row r="30" spans="1:16" s="105" customFormat="1" ht="16.5">
      <c r="A30" s="78">
        <v>2</v>
      </c>
      <c r="B30" s="114" t="s">
        <v>53</v>
      </c>
      <c r="C30" s="168" t="s">
        <v>38</v>
      </c>
      <c r="D30" s="102" t="s">
        <v>4</v>
      </c>
      <c r="E30" s="118"/>
      <c r="F30" s="128">
        <f aca="true" t="shared" si="1" ref="F30:F45">SUM(H30+J30+L30)</f>
        <v>1390</v>
      </c>
      <c r="G30" s="239">
        <v>2</v>
      </c>
      <c r="H30" s="249">
        <f>SUM('Tineret_desfasurator puncte'!F30+'Tineret_desfasurator puncte'!H30+'Tineret_desfasurator puncte'!F61+'Tineret_desfasurator puncte'!H61+'Tineret_desfasurator puncte'!F78+'Tineret_desfasurator puncte'!H78)</f>
        <v>829</v>
      </c>
      <c r="I30" s="239">
        <v>3</v>
      </c>
      <c r="J30" s="250">
        <f>SUM('Tineret_desfasurator puncte'!J30+'Tineret_desfasurator puncte'!J61+'Tineret_desfasurator puncte'!J78)</f>
        <v>561</v>
      </c>
      <c r="K30" s="231"/>
      <c r="L30" s="235"/>
      <c r="M30" s="110"/>
      <c r="N30" s="119"/>
      <c r="O30" s="110"/>
      <c r="P30" s="117"/>
    </row>
    <row r="31" spans="1:16" s="105" customFormat="1" ht="16.5">
      <c r="A31" s="78">
        <v>3</v>
      </c>
      <c r="B31" s="114" t="s">
        <v>54</v>
      </c>
      <c r="C31" s="168" t="s">
        <v>38</v>
      </c>
      <c r="D31" s="102" t="s">
        <v>4</v>
      </c>
      <c r="E31" s="118"/>
      <c r="F31" s="128">
        <f t="shared" si="1"/>
        <v>1061</v>
      </c>
      <c r="G31" s="239">
        <v>3</v>
      </c>
      <c r="H31" s="249">
        <f>SUM('Tineret_desfasurator puncte'!F31+'Tineret_desfasurator puncte'!H31+'Tineret_desfasurator puncte'!F77+'Tineret_desfasurator puncte'!H77)</f>
        <v>480</v>
      </c>
      <c r="I31" s="239">
        <v>2</v>
      </c>
      <c r="J31" s="250">
        <f>SUM('Tineret_desfasurator puncte'!J31+'Tineret_desfasurator puncte'!J77)</f>
        <v>581</v>
      </c>
      <c r="K31" s="231"/>
      <c r="L31" s="235"/>
      <c r="M31" s="110"/>
      <c r="N31" s="119"/>
      <c r="O31" s="110"/>
      <c r="P31" s="117"/>
    </row>
    <row r="32" spans="1:16" s="105" customFormat="1" ht="16.5">
      <c r="A32" s="222">
        <v>4</v>
      </c>
      <c r="B32" s="221" t="s">
        <v>55</v>
      </c>
      <c r="C32" s="168" t="s">
        <v>38</v>
      </c>
      <c r="D32" s="102" t="s">
        <v>34</v>
      </c>
      <c r="E32" s="118"/>
      <c r="F32" s="128">
        <f t="shared" si="1"/>
        <v>564</v>
      </c>
      <c r="G32" s="244">
        <v>5</v>
      </c>
      <c r="H32" s="251">
        <f>SUM('Tineret_desfasurator puncte'!F32+'Tineret_desfasurator puncte'!H32)</f>
        <v>357</v>
      </c>
      <c r="I32" s="244">
        <v>4</v>
      </c>
      <c r="J32" s="253">
        <f>SUM('Tineret_desfasurator puncte'!J32)</f>
        <v>207</v>
      </c>
      <c r="K32" s="231"/>
      <c r="L32" s="235"/>
      <c r="M32" s="110"/>
      <c r="N32" s="119"/>
      <c r="O32" s="110"/>
      <c r="P32" s="117"/>
    </row>
    <row r="33" spans="1:16" s="105" customFormat="1" ht="16.5">
      <c r="A33" s="220">
        <v>5</v>
      </c>
      <c r="B33" s="221" t="s">
        <v>56</v>
      </c>
      <c r="C33" s="168" t="s">
        <v>38</v>
      </c>
      <c r="D33" s="102" t="s">
        <v>34</v>
      </c>
      <c r="E33" s="118"/>
      <c r="F33" s="128">
        <f t="shared" si="1"/>
        <v>559</v>
      </c>
      <c r="G33" s="244">
        <v>4</v>
      </c>
      <c r="H33" s="251">
        <f>SUM('Tineret_desfasurator puncte'!F33+'Tineret_desfasurator puncte'!H33)</f>
        <v>452</v>
      </c>
      <c r="I33" s="244">
        <v>12</v>
      </c>
      <c r="J33" s="253">
        <f>SUM('Tineret_desfasurator puncte'!J33)</f>
        <v>107</v>
      </c>
      <c r="K33" s="231"/>
      <c r="L33" s="235"/>
      <c r="M33" s="110"/>
      <c r="N33" s="119"/>
      <c r="O33" s="110"/>
      <c r="P33" s="117"/>
    </row>
    <row r="34" spans="1:16" s="105" customFormat="1" ht="16.5">
      <c r="A34" s="220">
        <v>6</v>
      </c>
      <c r="B34" s="221" t="s">
        <v>57</v>
      </c>
      <c r="C34" s="168" t="s">
        <v>38</v>
      </c>
      <c r="D34" s="102" t="s">
        <v>58</v>
      </c>
      <c r="E34" s="118"/>
      <c r="F34" s="128">
        <f t="shared" si="1"/>
        <v>483</v>
      </c>
      <c r="G34" s="244">
        <v>6</v>
      </c>
      <c r="H34" s="251">
        <f>SUM('Tineret_desfasurator puncte'!F35+'Tineret_desfasurator puncte'!H35)</f>
        <v>322</v>
      </c>
      <c r="I34" s="244">
        <v>7</v>
      </c>
      <c r="J34" s="253">
        <f>SUM('Tineret_desfasurator puncte'!J35)</f>
        <v>161</v>
      </c>
      <c r="K34" s="231"/>
      <c r="L34" s="235"/>
      <c r="M34" s="110"/>
      <c r="N34" s="119"/>
      <c r="O34" s="110"/>
      <c r="P34" s="117"/>
    </row>
    <row r="35" spans="1:16" s="105" customFormat="1" ht="16.5">
      <c r="A35" s="223">
        <v>7</v>
      </c>
      <c r="B35" s="224" t="s">
        <v>39</v>
      </c>
      <c r="C35" s="168" t="s">
        <v>38</v>
      </c>
      <c r="D35" s="108" t="s">
        <v>40</v>
      </c>
      <c r="E35" s="159"/>
      <c r="F35" s="128">
        <f t="shared" si="1"/>
        <v>455</v>
      </c>
      <c r="G35" s="244">
        <v>8</v>
      </c>
      <c r="H35" s="257">
        <f>SUM('Tineret_desfasurator puncte'!F10+'Tineret_desfasurator puncte'!H10)</f>
        <v>250</v>
      </c>
      <c r="I35" s="244">
        <v>5</v>
      </c>
      <c r="J35" s="258">
        <f>SUM('Tineret_desfasurator puncte'!J10)</f>
        <v>205</v>
      </c>
      <c r="K35" s="231"/>
      <c r="L35" s="236"/>
      <c r="M35" s="162"/>
      <c r="N35" s="119"/>
      <c r="O35" s="162"/>
      <c r="P35" s="163"/>
    </row>
    <row r="36" spans="1:16" s="105" customFormat="1" ht="16.5">
      <c r="A36" s="220">
        <v>8</v>
      </c>
      <c r="B36" s="221" t="s">
        <v>59</v>
      </c>
      <c r="C36" s="168" t="s">
        <v>38</v>
      </c>
      <c r="D36" s="102" t="s">
        <v>4</v>
      </c>
      <c r="E36" s="118"/>
      <c r="F36" s="128">
        <f t="shared" si="1"/>
        <v>392</v>
      </c>
      <c r="G36" s="244">
        <v>10</v>
      </c>
      <c r="H36" s="251">
        <f>SUM('Tineret_desfasurator puncte'!F36+'Tineret_desfasurator puncte'!H36)</f>
        <v>216</v>
      </c>
      <c r="I36" s="244">
        <v>6</v>
      </c>
      <c r="J36" s="253">
        <f>SUM('Tineret_desfasurator puncte'!J36)</f>
        <v>176</v>
      </c>
      <c r="K36" s="231"/>
      <c r="L36" s="235"/>
      <c r="M36" s="110"/>
      <c r="N36" s="119"/>
      <c r="O36" s="110"/>
      <c r="P36" s="117"/>
    </row>
    <row r="37" spans="1:16" s="105" customFormat="1" ht="16.5">
      <c r="A37" s="220">
        <v>9</v>
      </c>
      <c r="B37" s="221" t="s">
        <v>60</v>
      </c>
      <c r="C37" s="168" t="s">
        <v>38</v>
      </c>
      <c r="D37" s="102" t="s">
        <v>4</v>
      </c>
      <c r="E37" s="118"/>
      <c r="F37" s="128">
        <f t="shared" si="1"/>
        <v>355</v>
      </c>
      <c r="G37" s="244">
        <v>7</v>
      </c>
      <c r="H37" s="251">
        <f>SUM('Tineret_desfasurator puncte'!F38+'Tineret_desfasurator puncte'!H38)</f>
        <v>284</v>
      </c>
      <c r="I37" s="244">
        <v>13</v>
      </c>
      <c r="J37" s="253">
        <f>SUM('Tineret_desfasurator puncte'!J38)</f>
        <v>71</v>
      </c>
      <c r="K37" s="231"/>
      <c r="L37" s="235"/>
      <c r="M37" s="110"/>
      <c r="N37" s="119"/>
      <c r="O37" s="110"/>
      <c r="P37" s="117"/>
    </row>
    <row r="38" spans="1:16" s="105" customFormat="1" ht="16.5">
      <c r="A38" s="220">
        <v>10</v>
      </c>
      <c r="B38" s="221" t="s">
        <v>61</v>
      </c>
      <c r="C38" s="168" t="s">
        <v>38</v>
      </c>
      <c r="D38" s="102" t="s">
        <v>34</v>
      </c>
      <c r="E38" s="118"/>
      <c r="F38" s="128">
        <f t="shared" si="1"/>
        <v>325</v>
      </c>
      <c r="G38" s="244">
        <v>12</v>
      </c>
      <c r="H38" s="251">
        <f>SUM('Tineret_desfasurator puncte'!F39+'Tineret_desfasurator puncte'!H39)</f>
        <v>178</v>
      </c>
      <c r="I38" s="244">
        <v>8</v>
      </c>
      <c r="J38" s="253">
        <f>SUM('Tineret_desfasurator puncte'!J39)</f>
        <v>147</v>
      </c>
      <c r="K38" s="231"/>
      <c r="L38" s="235"/>
      <c r="M38" s="110"/>
      <c r="N38" s="119"/>
      <c r="O38" s="110"/>
      <c r="P38" s="117"/>
    </row>
    <row r="39" spans="1:16" s="105" customFormat="1" ht="16.5">
      <c r="A39" s="220">
        <v>11</v>
      </c>
      <c r="B39" s="221" t="s">
        <v>27</v>
      </c>
      <c r="C39" s="168" t="s">
        <v>38</v>
      </c>
      <c r="D39" s="102" t="s">
        <v>4</v>
      </c>
      <c r="E39" s="118"/>
      <c r="F39" s="128">
        <f t="shared" si="1"/>
        <v>305</v>
      </c>
      <c r="G39" s="244">
        <v>11</v>
      </c>
      <c r="H39" s="251">
        <f>SUM('Tineret_desfasurator puncte'!F62+'Tineret_desfasurator puncte'!H62)</f>
        <v>180</v>
      </c>
      <c r="I39" s="244">
        <v>9</v>
      </c>
      <c r="J39" s="253">
        <f>SUM('Tineret_desfasurator puncte'!J62)</f>
        <v>125</v>
      </c>
      <c r="K39" s="231"/>
      <c r="L39" s="235"/>
      <c r="M39" s="110"/>
      <c r="N39" s="119"/>
      <c r="O39" s="110"/>
      <c r="P39" s="117"/>
    </row>
    <row r="40" spans="1:16" s="105" customFormat="1" ht="16.5">
      <c r="A40" s="220">
        <v>12</v>
      </c>
      <c r="B40" s="221" t="s">
        <v>62</v>
      </c>
      <c r="C40" s="168" t="s">
        <v>38</v>
      </c>
      <c r="D40" s="102" t="s">
        <v>34</v>
      </c>
      <c r="E40" s="118"/>
      <c r="F40" s="128">
        <f t="shared" si="1"/>
        <v>300</v>
      </c>
      <c r="G40" s="244">
        <v>9</v>
      </c>
      <c r="H40" s="251">
        <f>SUM('Tineret_desfasurator puncte'!F40+'Tineret_desfasurator puncte'!H40)</f>
        <v>240</v>
      </c>
      <c r="I40" s="244">
        <v>14</v>
      </c>
      <c r="J40" s="253">
        <f>SUM('Tineret_desfasurator puncte'!J40)</f>
        <v>60</v>
      </c>
      <c r="K40" s="231"/>
      <c r="L40" s="235"/>
      <c r="M40" s="110"/>
      <c r="N40" s="119"/>
      <c r="O40" s="110"/>
      <c r="P40" s="117"/>
    </row>
    <row r="41" spans="1:16" s="105" customFormat="1" ht="16.5">
      <c r="A41" s="220">
        <v>13</v>
      </c>
      <c r="B41" s="221" t="s">
        <v>63</v>
      </c>
      <c r="C41" s="168" t="s">
        <v>38</v>
      </c>
      <c r="D41" s="102" t="s">
        <v>34</v>
      </c>
      <c r="E41" s="118"/>
      <c r="F41" s="128">
        <f t="shared" si="1"/>
        <v>276</v>
      </c>
      <c r="G41" s="244">
        <v>14</v>
      </c>
      <c r="H41" s="251">
        <f>SUM('Tineret_desfasurator puncte'!F41+'Tineret_desfasurator puncte'!H41)</f>
        <v>156</v>
      </c>
      <c r="I41" s="244">
        <v>11</v>
      </c>
      <c r="J41" s="253">
        <f>SUM('Tineret_desfasurator puncte'!J41)</f>
        <v>120</v>
      </c>
      <c r="K41" s="231"/>
      <c r="L41" s="235"/>
      <c r="M41" s="110"/>
      <c r="N41" s="119"/>
      <c r="O41" s="110"/>
      <c r="P41" s="117"/>
    </row>
    <row r="42" spans="1:16" s="105" customFormat="1" ht="16.5">
      <c r="A42" s="220">
        <v>14</v>
      </c>
      <c r="B42" s="221" t="s">
        <v>64</v>
      </c>
      <c r="C42" s="168" t="s">
        <v>38</v>
      </c>
      <c r="D42" s="102" t="s">
        <v>4</v>
      </c>
      <c r="E42" s="118"/>
      <c r="F42" s="128">
        <f t="shared" si="1"/>
        <v>223</v>
      </c>
      <c r="G42" s="244">
        <v>15</v>
      </c>
      <c r="H42" s="251">
        <f>SUM('Tineret_desfasurator puncte'!F43+'Tineret_desfasurator puncte'!H43)</f>
        <v>90</v>
      </c>
      <c r="I42" s="244">
        <v>10</v>
      </c>
      <c r="J42" s="253">
        <f>SUM('Tineret_desfasurator puncte'!J43)</f>
        <v>133</v>
      </c>
      <c r="K42" s="231"/>
      <c r="L42" s="235"/>
      <c r="M42" s="110"/>
      <c r="N42" s="119"/>
      <c r="O42" s="110"/>
      <c r="P42" s="117"/>
    </row>
    <row r="43" spans="1:16" s="105" customFormat="1" ht="16.5">
      <c r="A43" s="220">
        <v>15</v>
      </c>
      <c r="B43" s="221" t="s">
        <v>65</v>
      </c>
      <c r="C43" s="168" t="s">
        <v>38</v>
      </c>
      <c r="D43" s="102" t="s">
        <v>58</v>
      </c>
      <c r="E43" s="118"/>
      <c r="F43" s="128">
        <f t="shared" si="1"/>
        <v>185</v>
      </c>
      <c r="G43" s="244">
        <v>13</v>
      </c>
      <c r="H43" s="251">
        <f>SUM('Tineret_desfasurator puncte'!F45+'Tineret_desfasurator puncte'!H45)</f>
        <v>176</v>
      </c>
      <c r="I43" s="244">
        <v>17</v>
      </c>
      <c r="J43" s="253">
        <f>SUM('Tineret_desfasurator puncte'!J45)</f>
        <v>9</v>
      </c>
      <c r="K43" s="231"/>
      <c r="L43" s="235"/>
      <c r="M43" s="110"/>
      <c r="N43" s="119"/>
      <c r="O43" s="110"/>
      <c r="P43" s="117"/>
    </row>
    <row r="44" spans="1:16" s="105" customFormat="1" ht="16.5">
      <c r="A44" s="220">
        <v>16</v>
      </c>
      <c r="B44" s="221" t="s">
        <v>66</v>
      </c>
      <c r="C44" s="168" t="s">
        <v>38</v>
      </c>
      <c r="D44" s="102" t="s">
        <v>34</v>
      </c>
      <c r="E44" s="118"/>
      <c r="F44" s="128">
        <f t="shared" si="1"/>
        <v>107</v>
      </c>
      <c r="G44" s="244">
        <v>16</v>
      </c>
      <c r="H44" s="251">
        <f>SUM('Tineret_desfasurator puncte'!F47+'Tineret_desfasurator puncte'!H47)</f>
        <v>68</v>
      </c>
      <c r="I44" s="244">
        <v>16</v>
      </c>
      <c r="J44" s="253">
        <f>SUM('Tineret_desfasurator puncte'!J47)</f>
        <v>39</v>
      </c>
      <c r="K44" s="231"/>
      <c r="L44" s="235"/>
      <c r="M44" s="110"/>
      <c r="N44" s="119"/>
      <c r="O44" s="110"/>
      <c r="P44" s="117"/>
    </row>
    <row r="45" spans="1:16" s="105" customFormat="1" ht="16.5">
      <c r="A45" s="220">
        <v>17</v>
      </c>
      <c r="B45" s="221" t="s">
        <v>67</v>
      </c>
      <c r="C45" s="168" t="s">
        <v>38</v>
      </c>
      <c r="D45" s="102" t="s">
        <v>4</v>
      </c>
      <c r="E45" s="118"/>
      <c r="F45" s="128">
        <f t="shared" si="1"/>
        <v>67</v>
      </c>
      <c r="G45" s="244">
        <v>17</v>
      </c>
      <c r="H45" s="251">
        <f>SUM('Tineret_desfasurator puncte'!F48+'Tineret_desfasurator puncte'!H48)</f>
        <v>18</v>
      </c>
      <c r="I45" s="244">
        <v>15</v>
      </c>
      <c r="J45" s="253">
        <f>SUM('Tineret_desfasurator puncte'!J48)</f>
        <v>49</v>
      </c>
      <c r="K45" s="231"/>
      <c r="L45" s="235"/>
      <c r="M45" s="110"/>
      <c r="N45" s="119"/>
      <c r="O45" s="110"/>
      <c r="P45" s="117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64">
      <selection activeCell="A65" sqref="A65:K65"/>
    </sheetView>
  </sheetViews>
  <sheetFormatPr defaultColWidth="9.140625" defaultRowHeight="12.75"/>
  <cols>
    <col min="1" max="1" width="6.8515625" style="0" customWidth="1"/>
    <col min="2" max="2" width="26.57421875" style="0" bestFit="1" customWidth="1"/>
    <col min="4" max="4" width="18.7109375" style="0" bestFit="1" customWidth="1"/>
    <col min="5" max="5" width="9.57421875" style="0" bestFit="1" customWidth="1"/>
    <col min="6" max="6" width="8.28125" style="0" customWidth="1"/>
    <col min="7" max="7" width="8.8515625" style="0" customWidth="1"/>
    <col min="8" max="8" width="7.8515625" style="0" customWidth="1"/>
    <col min="9" max="9" width="8.7109375" style="0" customWidth="1"/>
    <col min="10" max="10" width="8.421875" style="0" customWidth="1"/>
    <col min="11" max="11" width="12.421875" style="96" customWidth="1"/>
  </cols>
  <sheetData>
    <row r="1" spans="1:16" ht="15">
      <c r="A1" s="337" t="s">
        <v>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63"/>
      <c r="M1" s="63"/>
      <c r="N1" s="63"/>
      <c r="O1" s="63"/>
      <c r="P1" s="63"/>
    </row>
    <row r="2" spans="1:16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90"/>
      <c r="L2" s="26"/>
      <c r="M2" s="26"/>
      <c r="N2" s="26"/>
      <c r="O2" s="26"/>
      <c r="P2" s="26"/>
    </row>
    <row r="3" spans="1:16" ht="15">
      <c r="A3" s="27" t="s">
        <v>14</v>
      </c>
      <c r="B3" s="27" t="s">
        <v>15</v>
      </c>
      <c r="C3" s="28" t="s">
        <v>16</v>
      </c>
      <c r="D3" s="41" t="s">
        <v>1</v>
      </c>
      <c r="E3" s="339" t="s">
        <v>17</v>
      </c>
      <c r="F3" s="336"/>
      <c r="G3" s="339" t="s">
        <v>18</v>
      </c>
      <c r="H3" s="340"/>
      <c r="I3" s="335" t="s">
        <v>12</v>
      </c>
      <c r="J3" s="336"/>
      <c r="K3" s="91" t="s">
        <v>19</v>
      </c>
      <c r="L3" s="29"/>
      <c r="M3" s="29"/>
      <c r="N3" s="29"/>
      <c r="O3" s="29"/>
      <c r="P3" s="29"/>
    </row>
    <row r="4" spans="1:16" ht="15.75" thickBot="1">
      <c r="A4" s="30"/>
      <c r="B4" s="30"/>
      <c r="C4" s="31"/>
      <c r="D4" s="62"/>
      <c r="E4" s="32" t="s">
        <v>20</v>
      </c>
      <c r="F4" s="33" t="s">
        <v>21</v>
      </c>
      <c r="G4" s="32" t="s">
        <v>20</v>
      </c>
      <c r="H4" s="34" t="s">
        <v>21</v>
      </c>
      <c r="I4" s="35" t="s">
        <v>20</v>
      </c>
      <c r="J4" s="33" t="s">
        <v>21</v>
      </c>
      <c r="K4" s="92"/>
      <c r="L4" s="26"/>
      <c r="M4" s="26"/>
      <c r="N4" s="26"/>
      <c r="O4" s="26"/>
      <c r="P4" s="26"/>
    </row>
    <row r="5" spans="1:16" ht="15.75">
      <c r="A5" s="81">
        <v>1</v>
      </c>
      <c r="B5" s="194" t="s">
        <v>74</v>
      </c>
      <c r="C5" s="198" t="s">
        <v>29</v>
      </c>
      <c r="D5" s="201" t="s">
        <v>4</v>
      </c>
      <c r="E5" s="85">
        <v>715</v>
      </c>
      <c r="F5" s="188">
        <v>312</v>
      </c>
      <c r="G5" s="226">
        <v>1177</v>
      </c>
      <c r="H5" s="89">
        <v>575</v>
      </c>
      <c r="I5" s="85">
        <v>648</v>
      </c>
      <c r="J5" s="305">
        <v>575</v>
      </c>
      <c r="K5" s="94">
        <f>SUM(F5+H5+J5)</f>
        <v>1462</v>
      </c>
      <c r="M5" s="26"/>
      <c r="N5" s="26"/>
      <c r="O5" s="26"/>
      <c r="P5" s="26"/>
    </row>
    <row r="6" spans="1:16" ht="15.75">
      <c r="A6" s="36">
        <v>2</v>
      </c>
      <c r="B6" s="195" t="s">
        <v>75</v>
      </c>
      <c r="C6" s="181" t="s">
        <v>29</v>
      </c>
      <c r="D6" s="202" t="s">
        <v>10</v>
      </c>
      <c r="E6" s="86">
        <v>759</v>
      </c>
      <c r="F6" s="139">
        <v>389</v>
      </c>
      <c r="G6" s="227">
        <v>937</v>
      </c>
      <c r="H6" s="87">
        <v>312</v>
      </c>
      <c r="I6" s="86">
        <v>636</v>
      </c>
      <c r="J6" s="139">
        <v>389</v>
      </c>
      <c r="K6" s="94">
        <f aca="true" t="shared" si="0" ref="K6:K12">SUM(F6+H6+J6)</f>
        <v>1090</v>
      </c>
      <c r="M6" s="26"/>
      <c r="N6" s="26"/>
      <c r="O6" s="26"/>
      <c r="P6" s="26"/>
    </row>
    <row r="7" spans="1:16" ht="15.75">
      <c r="A7" s="81">
        <v>3</v>
      </c>
      <c r="B7" s="196" t="s">
        <v>76</v>
      </c>
      <c r="C7" s="199" t="s">
        <v>37</v>
      </c>
      <c r="D7" s="202" t="s">
        <v>4</v>
      </c>
      <c r="E7" s="86">
        <v>799</v>
      </c>
      <c r="F7" s="208">
        <v>575</v>
      </c>
      <c r="G7" s="227">
        <v>916</v>
      </c>
      <c r="H7" s="204">
        <v>254</v>
      </c>
      <c r="I7" s="86">
        <v>476</v>
      </c>
      <c r="J7" s="184">
        <v>254</v>
      </c>
      <c r="K7" s="94">
        <f t="shared" si="0"/>
        <v>1083</v>
      </c>
      <c r="M7" s="26"/>
      <c r="N7" s="26"/>
      <c r="O7" s="26"/>
      <c r="P7" s="26"/>
    </row>
    <row r="8" spans="1:16" ht="15.75">
      <c r="A8" s="36">
        <v>4</v>
      </c>
      <c r="B8" s="195" t="s">
        <v>77</v>
      </c>
      <c r="C8" s="181" t="s">
        <v>37</v>
      </c>
      <c r="D8" s="202" t="s">
        <v>82</v>
      </c>
      <c r="E8" s="86">
        <v>565</v>
      </c>
      <c r="F8" s="184">
        <v>205</v>
      </c>
      <c r="G8" s="227">
        <v>950</v>
      </c>
      <c r="H8" s="87">
        <v>389</v>
      </c>
      <c r="I8" s="86">
        <v>488</v>
      </c>
      <c r="J8" s="139">
        <v>312</v>
      </c>
      <c r="K8" s="94">
        <f t="shared" si="0"/>
        <v>906</v>
      </c>
      <c r="M8" s="26"/>
      <c r="N8" s="26"/>
      <c r="O8" s="26"/>
      <c r="P8" s="26"/>
    </row>
    <row r="9" spans="1:16" ht="15.75">
      <c r="A9" s="81">
        <v>5</v>
      </c>
      <c r="B9" s="195" t="s">
        <v>78</v>
      </c>
      <c r="C9" s="181" t="s">
        <v>37</v>
      </c>
      <c r="D9" s="202" t="s">
        <v>82</v>
      </c>
      <c r="E9" s="86">
        <v>585</v>
      </c>
      <c r="F9" s="184">
        <v>254</v>
      </c>
      <c r="G9" s="227">
        <v>834</v>
      </c>
      <c r="H9" s="204">
        <v>205</v>
      </c>
      <c r="I9" s="86">
        <v>27</v>
      </c>
      <c r="J9" s="186">
        <v>90</v>
      </c>
      <c r="K9" s="94">
        <f t="shared" si="0"/>
        <v>549</v>
      </c>
      <c r="M9" s="26"/>
      <c r="N9" s="26"/>
      <c r="O9" s="26"/>
      <c r="P9" s="26"/>
    </row>
    <row r="10" spans="1:16" ht="15.75">
      <c r="A10" s="36">
        <v>6</v>
      </c>
      <c r="B10" s="196" t="s">
        <v>79</v>
      </c>
      <c r="C10" s="199" t="s">
        <v>38</v>
      </c>
      <c r="D10" s="202" t="s">
        <v>10</v>
      </c>
      <c r="E10" s="86">
        <v>327</v>
      </c>
      <c r="F10" s="184">
        <v>125</v>
      </c>
      <c r="G10" s="227">
        <v>599</v>
      </c>
      <c r="H10" s="204">
        <v>125</v>
      </c>
      <c r="I10" s="86">
        <v>408</v>
      </c>
      <c r="J10" s="184">
        <v>205</v>
      </c>
      <c r="K10" s="94">
        <f t="shared" si="0"/>
        <v>455</v>
      </c>
      <c r="M10" s="26"/>
      <c r="N10" s="26"/>
      <c r="O10" s="26"/>
      <c r="P10" s="26"/>
    </row>
    <row r="11" spans="1:16" ht="15.75">
      <c r="A11" s="81">
        <v>7</v>
      </c>
      <c r="B11" s="195" t="s">
        <v>80</v>
      </c>
      <c r="C11" s="181" t="s">
        <v>37</v>
      </c>
      <c r="D11" s="183" t="s">
        <v>4</v>
      </c>
      <c r="E11" s="86">
        <v>356</v>
      </c>
      <c r="F11" s="184">
        <v>163</v>
      </c>
      <c r="G11" s="227">
        <v>745</v>
      </c>
      <c r="H11" s="204">
        <v>163</v>
      </c>
      <c r="I11" s="86">
        <v>108</v>
      </c>
      <c r="J11" s="184">
        <v>125</v>
      </c>
      <c r="K11" s="94">
        <f t="shared" si="0"/>
        <v>451</v>
      </c>
      <c r="M11" s="26"/>
      <c r="N11" s="26"/>
      <c r="O11" s="26"/>
      <c r="P11" s="26"/>
    </row>
    <row r="12" spans="1:16" ht="16.5" thickBot="1">
      <c r="A12" s="36">
        <v>8</v>
      </c>
      <c r="B12" s="197" t="s">
        <v>81</v>
      </c>
      <c r="C12" s="200" t="s">
        <v>38</v>
      </c>
      <c r="D12" s="203" t="s">
        <v>4</v>
      </c>
      <c r="E12" s="205">
        <v>177</v>
      </c>
      <c r="F12" s="303">
        <v>90</v>
      </c>
      <c r="G12" s="304">
        <v>192</v>
      </c>
      <c r="H12" s="206">
        <v>90</v>
      </c>
      <c r="I12" s="205">
        <v>156</v>
      </c>
      <c r="J12" s="303">
        <v>163</v>
      </c>
      <c r="K12" s="94">
        <f t="shared" si="0"/>
        <v>343</v>
      </c>
      <c r="M12" s="26"/>
      <c r="N12" s="26"/>
      <c r="O12" s="26"/>
      <c r="P12" s="26"/>
    </row>
    <row r="15" spans="1:11" ht="15">
      <c r="A15" s="337" t="s">
        <v>70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</row>
    <row r="16" spans="1:11" ht="15">
      <c r="A16" s="29"/>
      <c r="B16" s="26"/>
      <c r="C16" s="37"/>
      <c r="D16" s="37"/>
      <c r="E16" s="38"/>
      <c r="F16" s="38"/>
      <c r="G16" s="38"/>
      <c r="H16" s="38"/>
      <c r="I16" s="38"/>
      <c r="J16" s="38"/>
      <c r="K16" s="93"/>
    </row>
    <row r="17" spans="1:11" ht="15">
      <c r="A17" s="28" t="s">
        <v>14</v>
      </c>
      <c r="B17" s="39" t="s">
        <v>15</v>
      </c>
      <c r="C17" s="40" t="s">
        <v>16</v>
      </c>
      <c r="D17" s="41" t="s">
        <v>22</v>
      </c>
      <c r="E17" s="339" t="s">
        <v>17</v>
      </c>
      <c r="F17" s="340"/>
      <c r="G17" s="335" t="s">
        <v>18</v>
      </c>
      <c r="H17" s="336"/>
      <c r="I17" s="335" t="s">
        <v>12</v>
      </c>
      <c r="J17" s="336"/>
      <c r="K17" s="91" t="s">
        <v>19</v>
      </c>
    </row>
    <row r="18" spans="1:11" ht="15.75" thickBot="1">
      <c r="A18" s="42"/>
      <c r="B18" s="43"/>
      <c r="C18" s="44"/>
      <c r="D18" s="45"/>
      <c r="E18" s="46" t="s">
        <v>23</v>
      </c>
      <c r="F18" s="47" t="s">
        <v>24</v>
      </c>
      <c r="G18" s="48" t="s">
        <v>23</v>
      </c>
      <c r="H18" s="49" t="s">
        <v>24</v>
      </c>
      <c r="I18" s="48" t="s">
        <v>23</v>
      </c>
      <c r="J18" s="49" t="s">
        <v>24</v>
      </c>
      <c r="K18" s="92"/>
    </row>
    <row r="19" spans="1:11" ht="15.75">
      <c r="A19" s="50">
        <v>1</v>
      </c>
      <c r="B19" s="142" t="s">
        <v>69</v>
      </c>
      <c r="C19" s="101" t="s">
        <v>29</v>
      </c>
      <c r="D19" s="182" t="s">
        <v>40</v>
      </c>
      <c r="E19" s="187">
        <v>891</v>
      </c>
      <c r="F19" s="207">
        <v>670</v>
      </c>
      <c r="G19" s="226">
        <v>1285</v>
      </c>
      <c r="H19" s="188">
        <v>537</v>
      </c>
      <c r="I19" s="191">
        <v>716</v>
      </c>
      <c r="J19" s="188">
        <v>537</v>
      </c>
      <c r="K19" s="94">
        <f aca="true" t="shared" si="1" ref="K19:K48">SUM(F19+J19+H19)</f>
        <v>1744</v>
      </c>
    </row>
    <row r="20" spans="1:11" s="75" customFormat="1" ht="15.75">
      <c r="A20" s="74">
        <v>2</v>
      </c>
      <c r="B20" s="143" t="s">
        <v>32</v>
      </c>
      <c r="C20" s="101" t="s">
        <v>37</v>
      </c>
      <c r="D20" s="202" t="s">
        <v>4</v>
      </c>
      <c r="E20" s="185">
        <v>818</v>
      </c>
      <c r="F20" s="189">
        <v>537</v>
      </c>
      <c r="G20" s="227">
        <v>1132</v>
      </c>
      <c r="H20" s="139">
        <v>483</v>
      </c>
      <c r="I20" s="192">
        <v>741</v>
      </c>
      <c r="J20" s="208">
        <v>670</v>
      </c>
      <c r="K20" s="94">
        <f t="shared" si="1"/>
        <v>1690</v>
      </c>
    </row>
    <row r="21" spans="1:11" ht="15.75">
      <c r="A21" s="50">
        <v>3</v>
      </c>
      <c r="B21" s="180" t="s">
        <v>42</v>
      </c>
      <c r="C21" s="181" t="s">
        <v>29</v>
      </c>
      <c r="D21" s="202" t="s">
        <v>4</v>
      </c>
      <c r="E21" s="185">
        <v>740</v>
      </c>
      <c r="F21" s="190">
        <v>442</v>
      </c>
      <c r="G21" s="227">
        <v>1466</v>
      </c>
      <c r="H21" s="208">
        <v>670</v>
      </c>
      <c r="I21" s="192">
        <v>699</v>
      </c>
      <c r="J21" s="139">
        <v>483</v>
      </c>
      <c r="K21" s="94">
        <f t="shared" si="1"/>
        <v>1595</v>
      </c>
    </row>
    <row r="22" spans="1:11" ht="15.75">
      <c r="A22" s="74">
        <v>4</v>
      </c>
      <c r="B22" s="180" t="s">
        <v>33</v>
      </c>
      <c r="C22" s="181" t="s">
        <v>37</v>
      </c>
      <c r="D22" s="202" t="s">
        <v>82</v>
      </c>
      <c r="E22" s="185">
        <v>711</v>
      </c>
      <c r="F22" s="190">
        <v>407</v>
      </c>
      <c r="G22" s="227">
        <v>1108</v>
      </c>
      <c r="H22" s="184">
        <v>442</v>
      </c>
      <c r="I22" s="185">
        <v>646</v>
      </c>
      <c r="J22" s="184">
        <v>442</v>
      </c>
      <c r="K22" s="94">
        <f t="shared" si="1"/>
        <v>1291</v>
      </c>
    </row>
    <row r="23" spans="1:11" ht="15.75">
      <c r="A23" s="50">
        <v>5</v>
      </c>
      <c r="B23" s="180" t="s">
        <v>43</v>
      </c>
      <c r="C23" s="181" t="s">
        <v>29</v>
      </c>
      <c r="D23" s="202" t="s">
        <v>4</v>
      </c>
      <c r="E23" s="185">
        <v>748</v>
      </c>
      <c r="F23" s="189">
        <v>483</v>
      </c>
      <c r="G23" s="227">
        <v>783</v>
      </c>
      <c r="H23" s="184">
        <v>377</v>
      </c>
      <c r="I23" s="185">
        <v>558</v>
      </c>
      <c r="J23" s="184">
        <v>350</v>
      </c>
      <c r="K23" s="94">
        <f t="shared" si="1"/>
        <v>1210</v>
      </c>
    </row>
    <row r="24" spans="1:11" ht="15.75">
      <c r="A24" s="74">
        <v>6</v>
      </c>
      <c r="B24" s="180" t="s">
        <v>35</v>
      </c>
      <c r="C24" s="181" t="s">
        <v>37</v>
      </c>
      <c r="D24" s="202" t="s">
        <v>82</v>
      </c>
      <c r="E24" s="185">
        <v>645</v>
      </c>
      <c r="F24" s="190">
        <v>350</v>
      </c>
      <c r="G24" s="227">
        <v>1015</v>
      </c>
      <c r="H24" s="184">
        <v>407</v>
      </c>
      <c r="I24" s="185">
        <v>630</v>
      </c>
      <c r="J24" s="184">
        <v>407</v>
      </c>
      <c r="K24" s="94">
        <f t="shared" si="1"/>
        <v>1164</v>
      </c>
    </row>
    <row r="25" spans="1:11" ht="15.75">
      <c r="A25" s="50">
        <v>7</v>
      </c>
      <c r="B25" s="180" t="s">
        <v>36</v>
      </c>
      <c r="C25" s="181" t="s">
        <v>37</v>
      </c>
      <c r="D25" s="202" t="s">
        <v>4</v>
      </c>
      <c r="E25" s="185">
        <v>691</v>
      </c>
      <c r="F25" s="190">
        <v>377</v>
      </c>
      <c r="G25" s="227">
        <v>714</v>
      </c>
      <c r="H25" s="184">
        <v>325</v>
      </c>
      <c r="I25" s="185">
        <v>564</v>
      </c>
      <c r="J25" s="184">
        <v>377</v>
      </c>
      <c r="K25" s="94">
        <f t="shared" si="1"/>
        <v>1079</v>
      </c>
    </row>
    <row r="26" spans="1:11" ht="15.75">
      <c r="A26" s="74">
        <v>8</v>
      </c>
      <c r="B26" s="143" t="s">
        <v>41</v>
      </c>
      <c r="C26" s="101" t="s">
        <v>38</v>
      </c>
      <c r="D26" s="202" t="s">
        <v>4</v>
      </c>
      <c r="E26" s="185">
        <v>367</v>
      </c>
      <c r="F26" s="190">
        <v>261</v>
      </c>
      <c r="G26" s="227">
        <v>728</v>
      </c>
      <c r="H26" s="186">
        <v>350</v>
      </c>
      <c r="I26" s="185">
        <v>478</v>
      </c>
      <c r="J26" s="186">
        <v>261</v>
      </c>
      <c r="K26" s="94">
        <f t="shared" si="1"/>
        <v>872</v>
      </c>
    </row>
    <row r="27" spans="1:11" ht="15.75">
      <c r="A27" s="50">
        <v>9</v>
      </c>
      <c r="B27" s="180" t="s">
        <v>44</v>
      </c>
      <c r="C27" s="181" t="s">
        <v>29</v>
      </c>
      <c r="D27" s="202" t="s">
        <v>4</v>
      </c>
      <c r="E27" s="185">
        <v>356</v>
      </c>
      <c r="F27" s="190">
        <v>207</v>
      </c>
      <c r="G27" s="227">
        <v>696</v>
      </c>
      <c r="H27" s="184">
        <v>302</v>
      </c>
      <c r="I27" s="185">
        <v>519</v>
      </c>
      <c r="J27" s="186">
        <v>325</v>
      </c>
      <c r="K27" s="94">
        <f t="shared" si="1"/>
        <v>834</v>
      </c>
    </row>
    <row r="28" spans="1:11" ht="15.75">
      <c r="A28" s="74">
        <v>10</v>
      </c>
      <c r="B28" s="180" t="s">
        <v>45</v>
      </c>
      <c r="C28" s="181" t="s">
        <v>37</v>
      </c>
      <c r="D28" s="202" t="s">
        <v>4</v>
      </c>
      <c r="E28" s="185">
        <v>554</v>
      </c>
      <c r="F28" s="190">
        <v>325</v>
      </c>
      <c r="G28" s="227">
        <v>615</v>
      </c>
      <c r="H28" s="184">
        <v>281</v>
      </c>
      <c r="I28" s="185">
        <v>407</v>
      </c>
      <c r="J28" s="184">
        <v>224</v>
      </c>
      <c r="K28" s="94">
        <f t="shared" si="1"/>
        <v>830</v>
      </c>
    </row>
    <row r="29" spans="1:11" ht="15.75">
      <c r="A29" s="50">
        <v>11</v>
      </c>
      <c r="B29" s="180" t="s">
        <v>46</v>
      </c>
      <c r="C29" s="181" t="s">
        <v>37</v>
      </c>
      <c r="D29" s="183" t="s">
        <v>47</v>
      </c>
      <c r="E29" s="185">
        <v>385</v>
      </c>
      <c r="F29" s="190">
        <v>281</v>
      </c>
      <c r="G29" s="227">
        <v>447</v>
      </c>
      <c r="H29" s="186">
        <v>176</v>
      </c>
      <c r="I29" s="185">
        <v>507</v>
      </c>
      <c r="J29" s="184">
        <v>302</v>
      </c>
      <c r="K29" s="94">
        <f t="shared" si="1"/>
        <v>759</v>
      </c>
    </row>
    <row r="30" spans="1:11" ht="15.75">
      <c r="A30" s="74">
        <v>12</v>
      </c>
      <c r="B30" s="180" t="s">
        <v>53</v>
      </c>
      <c r="C30" s="181" t="s">
        <v>38</v>
      </c>
      <c r="D30" s="202" t="s">
        <v>4</v>
      </c>
      <c r="E30" s="185">
        <v>388</v>
      </c>
      <c r="F30" s="190">
        <v>302</v>
      </c>
      <c r="G30" s="227">
        <v>511</v>
      </c>
      <c r="H30" s="184">
        <v>207</v>
      </c>
      <c r="I30" s="185">
        <v>335</v>
      </c>
      <c r="J30" s="184">
        <v>191</v>
      </c>
      <c r="K30" s="94">
        <f t="shared" si="1"/>
        <v>700</v>
      </c>
    </row>
    <row r="31" spans="1:11" ht="15.75">
      <c r="A31" s="50">
        <v>13</v>
      </c>
      <c r="B31" s="180" t="s">
        <v>54</v>
      </c>
      <c r="C31" s="181" t="s">
        <v>38</v>
      </c>
      <c r="D31" s="202" t="s">
        <v>4</v>
      </c>
      <c r="E31" s="185">
        <v>310</v>
      </c>
      <c r="F31" s="190">
        <v>147</v>
      </c>
      <c r="G31" s="227">
        <v>454</v>
      </c>
      <c r="H31" s="184">
        <v>191</v>
      </c>
      <c r="I31" s="185">
        <v>490</v>
      </c>
      <c r="J31" s="184">
        <v>281</v>
      </c>
      <c r="K31" s="94">
        <f t="shared" si="1"/>
        <v>619</v>
      </c>
    </row>
    <row r="32" spans="1:11" ht="15.75">
      <c r="A32" s="74">
        <v>14</v>
      </c>
      <c r="B32" s="180" t="s">
        <v>55</v>
      </c>
      <c r="C32" s="181" t="s">
        <v>38</v>
      </c>
      <c r="D32" s="202" t="s">
        <v>82</v>
      </c>
      <c r="E32" s="185">
        <v>363</v>
      </c>
      <c r="F32" s="190">
        <v>224</v>
      </c>
      <c r="G32" s="227">
        <v>406</v>
      </c>
      <c r="H32" s="184">
        <v>133</v>
      </c>
      <c r="I32" s="185">
        <v>403</v>
      </c>
      <c r="J32" s="186">
        <v>207</v>
      </c>
      <c r="K32" s="94">
        <f t="shared" si="1"/>
        <v>564</v>
      </c>
    </row>
    <row r="33" spans="1:11" ht="15.75">
      <c r="A33" s="50">
        <v>15</v>
      </c>
      <c r="B33" s="180" t="s">
        <v>56</v>
      </c>
      <c r="C33" s="181" t="s">
        <v>38</v>
      </c>
      <c r="D33" s="202" t="s">
        <v>82</v>
      </c>
      <c r="E33" s="185">
        <v>335</v>
      </c>
      <c r="F33" s="190">
        <v>191</v>
      </c>
      <c r="G33" s="227">
        <v>583</v>
      </c>
      <c r="H33" s="184">
        <v>261</v>
      </c>
      <c r="I33" s="185">
        <v>103</v>
      </c>
      <c r="J33" s="184">
        <v>107</v>
      </c>
      <c r="K33" s="94">
        <f t="shared" si="1"/>
        <v>559</v>
      </c>
    </row>
    <row r="34" spans="1:11" ht="15.75">
      <c r="A34" s="74">
        <v>16</v>
      </c>
      <c r="B34" s="180" t="s">
        <v>48</v>
      </c>
      <c r="C34" s="181" t="s">
        <v>37</v>
      </c>
      <c r="D34" s="202" t="s">
        <v>4</v>
      </c>
      <c r="E34" s="185">
        <v>177</v>
      </c>
      <c r="F34" s="190">
        <v>49</v>
      </c>
      <c r="G34" s="227">
        <v>553</v>
      </c>
      <c r="H34" s="184">
        <v>242</v>
      </c>
      <c r="I34" s="185">
        <v>435</v>
      </c>
      <c r="J34" s="184">
        <v>242</v>
      </c>
      <c r="K34" s="94">
        <f t="shared" si="1"/>
        <v>533</v>
      </c>
    </row>
    <row r="35" spans="1:11" ht="15.75">
      <c r="A35" s="50">
        <v>17</v>
      </c>
      <c r="B35" s="180" t="s">
        <v>57</v>
      </c>
      <c r="C35" s="181" t="s">
        <v>38</v>
      </c>
      <c r="D35" s="183" t="s">
        <v>9</v>
      </c>
      <c r="E35" s="185">
        <v>319</v>
      </c>
      <c r="F35" s="190">
        <v>161</v>
      </c>
      <c r="G35" s="227">
        <v>442</v>
      </c>
      <c r="H35" s="184">
        <v>161</v>
      </c>
      <c r="I35" s="185">
        <v>220</v>
      </c>
      <c r="J35" s="184">
        <v>161</v>
      </c>
      <c r="K35" s="94">
        <f t="shared" si="1"/>
        <v>483</v>
      </c>
    </row>
    <row r="36" spans="1:11" ht="15.75">
      <c r="A36" s="74">
        <v>18</v>
      </c>
      <c r="B36" s="180" t="s">
        <v>59</v>
      </c>
      <c r="C36" s="181" t="s">
        <v>38</v>
      </c>
      <c r="D36" s="202" t="s">
        <v>4</v>
      </c>
      <c r="E36" s="185">
        <v>309</v>
      </c>
      <c r="F36" s="190">
        <v>133</v>
      </c>
      <c r="G36" s="227">
        <v>317</v>
      </c>
      <c r="H36" s="184">
        <v>83</v>
      </c>
      <c r="I36" s="185">
        <v>257</v>
      </c>
      <c r="J36" s="184">
        <v>176</v>
      </c>
      <c r="K36" s="94">
        <f t="shared" si="1"/>
        <v>392</v>
      </c>
    </row>
    <row r="37" spans="1:11" ht="15.75">
      <c r="A37" s="50">
        <v>19</v>
      </c>
      <c r="B37" s="180" t="s">
        <v>49</v>
      </c>
      <c r="C37" s="181" t="s">
        <v>37</v>
      </c>
      <c r="D37" s="202" t="s">
        <v>4</v>
      </c>
      <c r="E37" s="185">
        <v>365</v>
      </c>
      <c r="F37" s="190">
        <v>242</v>
      </c>
      <c r="G37" s="227">
        <v>305</v>
      </c>
      <c r="H37" s="184">
        <v>60</v>
      </c>
      <c r="I37" s="185">
        <v>70</v>
      </c>
      <c r="J37" s="184">
        <v>83</v>
      </c>
      <c r="K37" s="94">
        <f t="shared" si="1"/>
        <v>385</v>
      </c>
    </row>
    <row r="38" spans="1:11" ht="15.75">
      <c r="A38" s="74">
        <v>20</v>
      </c>
      <c r="B38" s="180" t="s">
        <v>60</v>
      </c>
      <c r="C38" s="181" t="s">
        <v>38</v>
      </c>
      <c r="D38" s="202" t="s">
        <v>4</v>
      </c>
      <c r="E38" s="185">
        <v>179</v>
      </c>
      <c r="F38" s="190">
        <v>60</v>
      </c>
      <c r="G38" s="227">
        <v>538</v>
      </c>
      <c r="H38" s="186">
        <v>224</v>
      </c>
      <c r="I38" s="185">
        <v>60</v>
      </c>
      <c r="J38" s="184">
        <v>71</v>
      </c>
      <c r="K38" s="94">
        <f t="shared" si="1"/>
        <v>355</v>
      </c>
    </row>
    <row r="39" spans="1:11" ht="15.75">
      <c r="A39" s="50">
        <v>21</v>
      </c>
      <c r="B39" s="180" t="s">
        <v>61</v>
      </c>
      <c r="C39" s="181" t="s">
        <v>38</v>
      </c>
      <c r="D39" s="202" t="s">
        <v>82</v>
      </c>
      <c r="E39" s="185">
        <v>258</v>
      </c>
      <c r="F39" s="190">
        <v>83</v>
      </c>
      <c r="G39" s="227">
        <v>336</v>
      </c>
      <c r="H39" s="184">
        <v>95</v>
      </c>
      <c r="I39" s="185">
        <v>204</v>
      </c>
      <c r="J39" s="184">
        <v>147</v>
      </c>
      <c r="K39" s="94">
        <f t="shared" si="1"/>
        <v>325</v>
      </c>
    </row>
    <row r="40" spans="1:11" ht="15.75">
      <c r="A40" s="74">
        <v>22</v>
      </c>
      <c r="B40" s="180" t="s">
        <v>62</v>
      </c>
      <c r="C40" s="181" t="s">
        <v>38</v>
      </c>
      <c r="D40" s="202" t="s">
        <v>82</v>
      </c>
      <c r="E40" s="185">
        <v>299</v>
      </c>
      <c r="F40" s="190">
        <v>120</v>
      </c>
      <c r="G40" s="227">
        <v>395</v>
      </c>
      <c r="H40" s="184">
        <v>120</v>
      </c>
      <c r="I40" s="185">
        <v>6</v>
      </c>
      <c r="J40" s="184">
        <v>60</v>
      </c>
      <c r="K40" s="94">
        <f t="shared" si="1"/>
        <v>300</v>
      </c>
    </row>
    <row r="41" spans="1:11" ht="15.75">
      <c r="A41" s="50">
        <v>23</v>
      </c>
      <c r="B41" s="180" t="s">
        <v>63</v>
      </c>
      <c r="C41" s="181" t="s">
        <v>38</v>
      </c>
      <c r="D41" s="202" t="s">
        <v>82</v>
      </c>
      <c r="E41" s="185">
        <v>294</v>
      </c>
      <c r="F41" s="190">
        <v>107</v>
      </c>
      <c r="G41" s="227">
        <v>304</v>
      </c>
      <c r="H41" s="184">
        <v>49</v>
      </c>
      <c r="I41" s="185">
        <v>105</v>
      </c>
      <c r="J41" s="184">
        <v>120</v>
      </c>
      <c r="K41" s="94">
        <f t="shared" si="1"/>
        <v>276</v>
      </c>
    </row>
    <row r="42" spans="1:11" ht="15.75">
      <c r="A42" s="74">
        <v>24</v>
      </c>
      <c r="B42" s="180" t="s">
        <v>50</v>
      </c>
      <c r="C42" s="181" t="s">
        <v>37</v>
      </c>
      <c r="D42" s="183" t="s">
        <v>9</v>
      </c>
      <c r="E42" s="185">
        <v>320</v>
      </c>
      <c r="F42" s="190">
        <v>176</v>
      </c>
      <c r="G42" s="227">
        <v>309</v>
      </c>
      <c r="H42" s="186">
        <v>71</v>
      </c>
      <c r="I42" s="185">
        <v>3</v>
      </c>
      <c r="J42" s="184">
        <v>29</v>
      </c>
      <c r="K42" s="94">
        <f t="shared" si="1"/>
        <v>276</v>
      </c>
    </row>
    <row r="43" spans="1:11" ht="15.75">
      <c r="A43" s="50">
        <v>25</v>
      </c>
      <c r="B43" s="180" t="s">
        <v>64</v>
      </c>
      <c r="C43" s="181" t="s">
        <v>38</v>
      </c>
      <c r="D43" s="202" t="s">
        <v>4</v>
      </c>
      <c r="E43" s="185">
        <v>200</v>
      </c>
      <c r="F43" s="190">
        <v>71</v>
      </c>
      <c r="G43" s="227">
        <v>164</v>
      </c>
      <c r="H43" s="186">
        <v>19</v>
      </c>
      <c r="I43" s="185">
        <v>109</v>
      </c>
      <c r="J43" s="184">
        <v>133</v>
      </c>
      <c r="K43" s="94">
        <f t="shared" si="1"/>
        <v>223</v>
      </c>
    </row>
    <row r="44" spans="1:11" ht="15.75">
      <c r="A44" s="74">
        <v>26</v>
      </c>
      <c r="B44" s="180" t="s">
        <v>51</v>
      </c>
      <c r="C44" s="181" t="s">
        <v>37</v>
      </c>
      <c r="D44" s="183" t="s">
        <v>9</v>
      </c>
      <c r="E44" s="185">
        <v>267</v>
      </c>
      <c r="F44" s="190">
        <v>95</v>
      </c>
      <c r="G44" s="227">
        <v>362</v>
      </c>
      <c r="H44" s="184">
        <v>107</v>
      </c>
      <c r="I44" s="185">
        <v>2</v>
      </c>
      <c r="J44" s="184">
        <v>19</v>
      </c>
      <c r="K44" s="94">
        <f t="shared" si="1"/>
        <v>221</v>
      </c>
    </row>
    <row r="45" spans="1:11" ht="15.75">
      <c r="A45" s="50">
        <v>27</v>
      </c>
      <c r="B45" s="180" t="s">
        <v>65</v>
      </c>
      <c r="C45" s="181" t="s">
        <v>38</v>
      </c>
      <c r="D45" s="183" t="s">
        <v>9</v>
      </c>
      <c r="E45" s="185">
        <v>170</v>
      </c>
      <c r="F45" s="190">
        <v>29</v>
      </c>
      <c r="G45" s="227">
        <v>416</v>
      </c>
      <c r="H45" s="184">
        <v>147</v>
      </c>
      <c r="I45" s="185">
        <v>1</v>
      </c>
      <c r="J45" s="184">
        <v>9</v>
      </c>
      <c r="K45" s="94">
        <f t="shared" si="1"/>
        <v>185</v>
      </c>
    </row>
    <row r="46" spans="1:11" ht="15.75">
      <c r="A46" s="74">
        <v>28</v>
      </c>
      <c r="B46" s="180" t="s">
        <v>52</v>
      </c>
      <c r="C46" s="181" t="s">
        <v>37</v>
      </c>
      <c r="D46" s="183" t="s">
        <v>47</v>
      </c>
      <c r="E46" s="185">
        <v>79</v>
      </c>
      <c r="F46" s="190">
        <v>19</v>
      </c>
      <c r="G46" s="227">
        <v>238</v>
      </c>
      <c r="H46" s="184">
        <v>39</v>
      </c>
      <c r="I46" s="185">
        <v>92</v>
      </c>
      <c r="J46" s="184">
        <v>95</v>
      </c>
      <c r="K46" s="94">
        <f t="shared" si="1"/>
        <v>153</v>
      </c>
    </row>
    <row r="47" spans="1:11" ht="15.75">
      <c r="A47" s="50">
        <v>29</v>
      </c>
      <c r="B47" s="180" t="s">
        <v>66</v>
      </c>
      <c r="C47" s="181" t="s">
        <v>38</v>
      </c>
      <c r="D47" s="202" t="s">
        <v>82</v>
      </c>
      <c r="E47" s="185">
        <v>174</v>
      </c>
      <c r="F47" s="190">
        <v>39</v>
      </c>
      <c r="G47" s="227">
        <v>212</v>
      </c>
      <c r="H47" s="184">
        <v>29</v>
      </c>
      <c r="I47" s="185">
        <v>4</v>
      </c>
      <c r="J47" s="184">
        <v>39</v>
      </c>
      <c r="K47" s="94">
        <f t="shared" si="1"/>
        <v>107</v>
      </c>
    </row>
    <row r="48" spans="1:11" ht="15.75">
      <c r="A48" s="74">
        <v>30</v>
      </c>
      <c r="B48" s="180" t="s">
        <v>67</v>
      </c>
      <c r="C48" s="181" t="s">
        <v>38</v>
      </c>
      <c r="D48" s="202" t="s">
        <v>4</v>
      </c>
      <c r="E48" s="185">
        <v>24</v>
      </c>
      <c r="F48" s="190">
        <v>9</v>
      </c>
      <c r="G48" s="227">
        <v>147</v>
      </c>
      <c r="H48" s="184">
        <v>9</v>
      </c>
      <c r="I48" s="185">
        <v>5</v>
      </c>
      <c r="J48" s="186">
        <v>49</v>
      </c>
      <c r="K48" s="94">
        <f t="shared" si="1"/>
        <v>67</v>
      </c>
    </row>
    <row r="49" spans="1:11" ht="15">
      <c r="A49" s="51"/>
      <c r="B49" s="52"/>
      <c r="C49" s="53"/>
      <c r="D49" s="54"/>
      <c r="E49" s="55"/>
      <c r="F49" s="55"/>
      <c r="G49" s="55"/>
      <c r="H49" s="55"/>
      <c r="I49" s="56"/>
      <c r="J49" s="55"/>
      <c r="K49" s="95"/>
    </row>
    <row r="51" spans="1:11" ht="15">
      <c r="A51" s="337" t="s">
        <v>72</v>
      </c>
      <c r="B51" s="338"/>
      <c r="C51" s="338"/>
      <c r="D51" s="338"/>
      <c r="E51" s="338"/>
      <c r="F51" s="338"/>
      <c r="G51" s="338"/>
      <c r="H51" s="338"/>
      <c r="I51" s="338"/>
      <c r="J51" s="338"/>
      <c r="K51" s="338"/>
    </row>
    <row r="53" spans="1:11" ht="15">
      <c r="A53" s="28" t="s">
        <v>14</v>
      </c>
      <c r="B53" s="39" t="s">
        <v>15</v>
      </c>
      <c r="C53" s="40" t="s">
        <v>16</v>
      </c>
      <c r="D53" s="41" t="s">
        <v>22</v>
      </c>
      <c r="E53" s="339" t="s">
        <v>17</v>
      </c>
      <c r="F53" s="340"/>
      <c r="G53" s="335" t="s">
        <v>18</v>
      </c>
      <c r="H53" s="336"/>
      <c r="I53" s="335" t="s">
        <v>12</v>
      </c>
      <c r="J53" s="336"/>
      <c r="K53" s="91" t="s">
        <v>19</v>
      </c>
    </row>
    <row r="54" spans="1:11" ht="15.75" thickBot="1">
      <c r="A54" s="42"/>
      <c r="B54" s="43"/>
      <c r="C54" s="44"/>
      <c r="D54" s="45"/>
      <c r="E54" s="46" t="s">
        <v>23</v>
      </c>
      <c r="F54" s="47" t="s">
        <v>24</v>
      </c>
      <c r="G54" s="48" t="s">
        <v>23</v>
      </c>
      <c r="H54" s="49" t="s">
        <v>24</v>
      </c>
      <c r="I54" s="48" t="s">
        <v>23</v>
      </c>
      <c r="J54" s="49" t="s">
        <v>24</v>
      </c>
      <c r="K54" s="92"/>
    </row>
    <row r="55" spans="1:11" ht="15.75">
      <c r="A55" s="74">
        <v>1</v>
      </c>
      <c r="B55" s="142" t="s">
        <v>28</v>
      </c>
      <c r="C55" s="101" t="s">
        <v>29</v>
      </c>
      <c r="D55" s="82" t="s">
        <v>4</v>
      </c>
      <c r="E55" s="86">
        <v>845</v>
      </c>
      <c r="F55" s="306">
        <v>312</v>
      </c>
      <c r="G55" s="187">
        <v>1169</v>
      </c>
      <c r="H55" s="88">
        <v>575</v>
      </c>
      <c r="I55" s="86">
        <v>549</v>
      </c>
      <c r="J55" s="305">
        <v>575</v>
      </c>
      <c r="K55" s="94">
        <f aca="true" t="shared" si="2" ref="K55:K62">SUM(F55+J55+H55)</f>
        <v>1462</v>
      </c>
    </row>
    <row r="56" spans="1:11" ht="15.75">
      <c r="A56" s="74">
        <v>2</v>
      </c>
      <c r="B56" s="193" t="s">
        <v>42</v>
      </c>
      <c r="C56" s="84" t="s">
        <v>29</v>
      </c>
      <c r="D56" s="82" t="s">
        <v>4</v>
      </c>
      <c r="E56" s="86">
        <v>865</v>
      </c>
      <c r="F56" s="307">
        <v>575</v>
      </c>
      <c r="G56" s="185">
        <v>1144</v>
      </c>
      <c r="H56" s="87">
        <v>389</v>
      </c>
      <c r="I56" s="86">
        <v>445</v>
      </c>
      <c r="J56" s="186">
        <v>254</v>
      </c>
      <c r="K56" s="94">
        <f t="shared" si="2"/>
        <v>1218</v>
      </c>
    </row>
    <row r="57" spans="1:11" ht="15.75">
      <c r="A57" s="74">
        <v>3</v>
      </c>
      <c r="B57" s="143" t="s">
        <v>32</v>
      </c>
      <c r="C57" s="101" t="s">
        <v>37</v>
      </c>
      <c r="D57" s="82" t="s">
        <v>4</v>
      </c>
      <c r="E57" s="86">
        <v>862</v>
      </c>
      <c r="F57" s="308">
        <v>389</v>
      </c>
      <c r="G57" s="185">
        <v>971</v>
      </c>
      <c r="H57" s="87">
        <v>312</v>
      </c>
      <c r="I57" s="86">
        <v>500</v>
      </c>
      <c r="J57" s="139">
        <v>389</v>
      </c>
      <c r="K57" s="94">
        <f t="shared" si="2"/>
        <v>1090</v>
      </c>
    </row>
    <row r="58" spans="1:11" ht="15.75">
      <c r="A58" s="74">
        <v>4</v>
      </c>
      <c r="B58" s="193" t="s">
        <v>36</v>
      </c>
      <c r="C58" s="84" t="s">
        <v>37</v>
      </c>
      <c r="D58" s="82" t="s">
        <v>4</v>
      </c>
      <c r="E58" s="86">
        <v>509</v>
      </c>
      <c r="F58" s="309">
        <v>205</v>
      </c>
      <c r="G58" s="185">
        <v>842</v>
      </c>
      <c r="H58" s="179">
        <v>205</v>
      </c>
      <c r="I58" s="86">
        <v>448</v>
      </c>
      <c r="J58" s="139">
        <v>312</v>
      </c>
      <c r="K58" s="94">
        <f t="shared" si="2"/>
        <v>722</v>
      </c>
    </row>
    <row r="59" spans="1:11" ht="15.75">
      <c r="A59" s="74">
        <v>5</v>
      </c>
      <c r="B59" s="193" t="s">
        <v>33</v>
      </c>
      <c r="C59" s="84" t="s">
        <v>37</v>
      </c>
      <c r="D59" s="82" t="s">
        <v>34</v>
      </c>
      <c r="E59" s="86">
        <v>544</v>
      </c>
      <c r="F59" s="309">
        <v>254</v>
      </c>
      <c r="G59" s="185">
        <v>861</v>
      </c>
      <c r="H59" s="179">
        <v>254</v>
      </c>
      <c r="I59" s="86">
        <v>394</v>
      </c>
      <c r="J59" s="186">
        <v>205</v>
      </c>
      <c r="K59" s="94">
        <f t="shared" si="2"/>
        <v>713</v>
      </c>
    </row>
    <row r="60" spans="1:11" ht="15.75">
      <c r="A60" s="74">
        <v>6</v>
      </c>
      <c r="B60" s="143" t="s">
        <v>41</v>
      </c>
      <c r="C60" s="101" t="s">
        <v>38</v>
      </c>
      <c r="D60" s="82" t="s">
        <v>4</v>
      </c>
      <c r="E60" s="86">
        <v>296</v>
      </c>
      <c r="F60" s="309">
        <v>163</v>
      </c>
      <c r="G60" s="185">
        <v>580</v>
      </c>
      <c r="H60" s="179">
        <v>163</v>
      </c>
      <c r="I60" s="86">
        <v>193</v>
      </c>
      <c r="J60" s="186">
        <v>163</v>
      </c>
      <c r="K60" s="94">
        <f t="shared" si="2"/>
        <v>489</v>
      </c>
    </row>
    <row r="61" spans="1:11" ht="15.75">
      <c r="A61" s="74">
        <v>7</v>
      </c>
      <c r="B61" s="193" t="s">
        <v>53</v>
      </c>
      <c r="C61" s="84" t="s">
        <v>38</v>
      </c>
      <c r="D61" s="82" t="s">
        <v>4</v>
      </c>
      <c r="E61" s="86">
        <v>244</v>
      </c>
      <c r="F61" s="309">
        <v>125</v>
      </c>
      <c r="G61" s="185">
        <v>479</v>
      </c>
      <c r="H61" s="179">
        <v>125</v>
      </c>
      <c r="I61" s="86">
        <v>0</v>
      </c>
      <c r="J61" s="186">
        <v>125</v>
      </c>
      <c r="K61" s="94">
        <f t="shared" si="2"/>
        <v>375</v>
      </c>
    </row>
    <row r="62" spans="1:11" ht="15.75">
      <c r="A62" s="74">
        <v>8</v>
      </c>
      <c r="B62" s="193" t="s">
        <v>73</v>
      </c>
      <c r="C62" s="84" t="s">
        <v>38</v>
      </c>
      <c r="D62" s="82" t="s">
        <v>4</v>
      </c>
      <c r="E62" s="86">
        <v>139</v>
      </c>
      <c r="F62" s="309">
        <v>90</v>
      </c>
      <c r="G62" s="185">
        <v>281</v>
      </c>
      <c r="H62" s="179">
        <v>90</v>
      </c>
      <c r="I62" s="86">
        <v>0</v>
      </c>
      <c r="J62" s="186">
        <v>125</v>
      </c>
      <c r="K62" s="94">
        <f t="shared" si="2"/>
        <v>305</v>
      </c>
    </row>
    <row r="65" spans="1:11" ht="15">
      <c r="A65" s="337" t="s">
        <v>102</v>
      </c>
      <c r="B65" s="338"/>
      <c r="C65" s="338"/>
      <c r="D65" s="338"/>
      <c r="E65" s="338"/>
      <c r="F65" s="338"/>
      <c r="G65" s="338"/>
      <c r="H65" s="338"/>
      <c r="I65" s="338"/>
      <c r="J65" s="338"/>
      <c r="K65" s="338"/>
    </row>
    <row r="67" spans="1:11" ht="15">
      <c r="A67" s="28" t="s">
        <v>14</v>
      </c>
      <c r="B67" s="39" t="s">
        <v>15</v>
      </c>
      <c r="C67" s="40" t="s">
        <v>16</v>
      </c>
      <c r="D67" s="41" t="s">
        <v>22</v>
      </c>
      <c r="E67" s="339" t="s">
        <v>17</v>
      </c>
      <c r="F67" s="340"/>
      <c r="G67" s="335" t="s">
        <v>94</v>
      </c>
      <c r="H67" s="336"/>
      <c r="I67" s="339" t="s">
        <v>12</v>
      </c>
      <c r="J67" s="340"/>
      <c r="K67" s="91" t="s">
        <v>19</v>
      </c>
    </row>
    <row r="68" spans="1:11" ht="15.75" thickBot="1">
      <c r="A68" s="42"/>
      <c r="B68" s="43"/>
      <c r="C68" s="44"/>
      <c r="D68" s="45"/>
      <c r="E68" s="46" t="s">
        <v>23</v>
      </c>
      <c r="F68" s="47" t="s">
        <v>24</v>
      </c>
      <c r="G68" s="48" t="s">
        <v>23</v>
      </c>
      <c r="H68" s="49" t="s">
        <v>24</v>
      </c>
      <c r="I68" s="46" t="s">
        <v>23</v>
      </c>
      <c r="J68" s="47" t="s">
        <v>24</v>
      </c>
      <c r="K68" s="92"/>
    </row>
    <row r="69" spans="1:11" ht="15.75">
      <c r="A69" s="74">
        <v>1</v>
      </c>
      <c r="B69" s="312" t="s">
        <v>28</v>
      </c>
      <c r="C69" s="313" t="s">
        <v>29</v>
      </c>
      <c r="D69" s="182" t="s">
        <v>4</v>
      </c>
      <c r="E69" s="301">
        <v>932</v>
      </c>
      <c r="F69" s="207">
        <v>777</v>
      </c>
      <c r="G69" s="226">
        <v>898</v>
      </c>
      <c r="H69" s="302">
        <v>364</v>
      </c>
      <c r="I69" s="293">
        <v>1088</v>
      </c>
      <c r="J69" s="188">
        <v>536</v>
      </c>
      <c r="K69" s="299">
        <f>SUM(F69+H69+J69)</f>
        <v>1677</v>
      </c>
    </row>
    <row r="70" spans="1:11" s="75" customFormat="1" ht="15.75">
      <c r="A70" s="74">
        <v>2</v>
      </c>
      <c r="B70" s="294" t="s">
        <v>35</v>
      </c>
      <c r="C70" s="295" t="s">
        <v>100</v>
      </c>
      <c r="D70" s="183" t="s">
        <v>34</v>
      </c>
      <c r="E70" s="296">
        <v>787</v>
      </c>
      <c r="F70" s="310">
        <v>364</v>
      </c>
      <c r="G70" s="227">
        <v>702</v>
      </c>
      <c r="H70" s="179">
        <v>245</v>
      </c>
      <c r="I70" s="228">
        <v>1175</v>
      </c>
      <c r="J70" s="208">
        <v>777</v>
      </c>
      <c r="K70" s="300">
        <f aca="true" t="shared" si="3" ref="K70:K79">SUM(F70+H70+J70)</f>
        <v>1386</v>
      </c>
    </row>
    <row r="71" spans="1:11" ht="15.75">
      <c r="A71" s="74">
        <v>3</v>
      </c>
      <c r="B71" s="180" t="s">
        <v>69</v>
      </c>
      <c r="C71" s="297" t="s">
        <v>29</v>
      </c>
      <c r="D71" s="183" t="s">
        <v>40</v>
      </c>
      <c r="E71" s="296">
        <v>923</v>
      </c>
      <c r="F71" s="189">
        <v>536</v>
      </c>
      <c r="G71" s="311">
        <v>1128</v>
      </c>
      <c r="H71" s="88">
        <v>777</v>
      </c>
      <c r="I71" s="298">
        <v>190</v>
      </c>
      <c r="J71" s="186">
        <v>71</v>
      </c>
      <c r="K71" s="300">
        <f t="shared" si="3"/>
        <v>1384</v>
      </c>
    </row>
    <row r="72" spans="1:11" ht="15.75">
      <c r="A72" s="74">
        <v>4</v>
      </c>
      <c r="B72" s="180" t="s">
        <v>42</v>
      </c>
      <c r="C72" s="297" t="s">
        <v>29</v>
      </c>
      <c r="D72" s="183" t="s">
        <v>4</v>
      </c>
      <c r="E72" s="296">
        <v>827</v>
      </c>
      <c r="F72" s="189">
        <v>438</v>
      </c>
      <c r="G72" s="227">
        <v>990</v>
      </c>
      <c r="H72" s="87">
        <v>536</v>
      </c>
      <c r="I72" s="298">
        <v>228</v>
      </c>
      <c r="J72" s="186">
        <v>196</v>
      </c>
      <c r="K72" s="300">
        <f t="shared" si="3"/>
        <v>1170</v>
      </c>
    </row>
    <row r="73" spans="1:11" ht="15.75">
      <c r="A73" s="74">
        <v>5</v>
      </c>
      <c r="B73" s="180" t="s">
        <v>33</v>
      </c>
      <c r="C73" s="297" t="s">
        <v>100</v>
      </c>
      <c r="D73" s="183" t="s">
        <v>34</v>
      </c>
      <c r="E73" s="296">
        <v>757</v>
      </c>
      <c r="F73" s="310">
        <v>300</v>
      </c>
      <c r="G73" s="227">
        <v>907</v>
      </c>
      <c r="H73" s="87">
        <v>438</v>
      </c>
      <c r="I73" s="298">
        <v>191</v>
      </c>
      <c r="J73" s="186">
        <v>110</v>
      </c>
      <c r="K73" s="300">
        <f t="shared" si="3"/>
        <v>848</v>
      </c>
    </row>
    <row r="74" spans="1:11" ht="15.75">
      <c r="A74" s="74">
        <v>6</v>
      </c>
      <c r="B74" s="180" t="s">
        <v>36</v>
      </c>
      <c r="C74" s="297" t="s">
        <v>100</v>
      </c>
      <c r="D74" s="183" t="s">
        <v>4</v>
      </c>
      <c r="E74" s="296">
        <v>582</v>
      </c>
      <c r="F74" s="310">
        <v>196</v>
      </c>
      <c r="G74" s="227">
        <v>603</v>
      </c>
      <c r="H74" s="179">
        <v>196</v>
      </c>
      <c r="I74" s="298">
        <v>622</v>
      </c>
      <c r="J74" s="139">
        <v>438</v>
      </c>
      <c r="K74" s="300">
        <f t="shared" si="3"/>
        <v>830</v>
      </c>
    </row>
    <row r="75" spans="1:11" ht="15.75">
      <c r="A75" s="74">
        <v>7</v>
      </c>
      <c r="B75" s="180" t="s">
        <v>32</v>
      </c>
      <c r="C75" s="297" t="s">
        <v>100</v>
      </c>
      <c r="D75" s="183" t="s">
        <v>4</v>
      </c>
      <c r="E75" s="296">
        <v>705</v>
      </c>
      <c r="F75" s="310">
        <v>245</v>
      </c>
      <c r="G75" s="227">
        <v>816</v>
      </c>
      <c r="H75" s="179">
        <v>300</v>
      </c>
      <c r="I75" s="298">
        <v>192</v>
      </c>
      <c r="J75" s="186">
        <v>151</v>
      </c>
      <c r="K75" s="300">
        <f t="shared" si="3"/>
        <v>696</v>
      </c>
    </row>
    <row r="76" spans="1:11" ht="15.75">
      <c r="A76" s="74">
        <v>8</v>
      </c>
      <c r="B76" s="294" t="s">
        <v>41</v>
      </c>
      <c r="C76" s="295" t="s">
        <v>101</v>
      </c>
      <c r="D76" s="183" t="s">
        <v>4</v>
      </c>
      <c r="E76" s="296">
        <v>319</v>
      </c>
      <c r="F76" s="310">
        <v>110</v>
      </c>
      <c r="G76" s="227">
        <v>474</v>
      </c>
      <c r="H76" s="179">
        <v>151</v>
      </c>
      <c r="I76" s="298">
        <v>525</v>
      </c>
      <c r="J76" s="186">
        <v>364</v>
      </c>
      <c r="K76" s="300">
        <f t="shared" si="3"/>
        <v>625</v>
      </c>
    </row>
    <row r="77" spans="1:11" ht="15.75">
      <c r="A77" s="74">
        <v>9</v>
      </c>
      <c r="B77" s="180" t="s">
        <v>54</v>
      </c>
      <c r="C77" s="297" t="s">
        <v>101</v>
      </c>
      <c r="D77" s="183" t="s">
        <v>4</v>
      </c>
      <c r="E77" s="296">
        <v>291</v>
      </c>
      <c r="F77" s="310">
        <v>71</v>
      </c>
      <c r="G77" s="227">
        <v>367</v>
      </c>
      <c r="H77" s="179">
        <v>71</v>
      </c>
      <c r="I77" s="298">
        <v>341</v>
      </c>
      <c r="J77" s="186">
        <v>300</v>
      </c>
      <c r="K77" s="300">
        <f t="shared" si="3"/>
        <v>442</v>
      </c>
    </row>
    <row r="78" spans="1:11" ht="15.75">
      <c r="A78" s="74">
        <v>10</v>
      </c>
      <c r="B78" s="180" t="s">
        <v>53</v>
      </c>
      <c r="C78" s="297" t="s">
        <v>101</v>
      </c>
      <c r="D78" s="183" t="s">
        <v>4</v>
      </c>
      <c r="E78" s="296">
        <v>289</v>
      </c>
      <c r="F78" s="310">
        <v>35</v>
      </c>
      <c r="G78" s="227">
        <v>350</v>
      </c>
      <c r="H78" s="179">
        <v>35</v>
      </c>
      <c r="I78" s="298">
        <v>313</v>
      </c>
      <c r="J78" s="186">
        <v>245</v>
      </c>
      <c r="K78" s="300">
        <f t="shared" si="3"/>
        <v>315</v>
      </c>
    </row>
    <row r="79" spans="1:11" ht="15.75">
      <c r="A79" s="74">
        <v>11</v>
      </c>
      <c r="B79" s="180" t="s">
        <v>49</v>
      </c>
      <c r="C79" s="297" t="s">
        <v>100</v>
      </c>
      <c r="D79" s="183" t="s">
        <v>4</v>
      </c>
      <c r="E79" s="296">
        <v>322</v>
      </c>
      <c r="F79" s="310">
        <v>151</v>
      </c>
      <c r="G79" s="227">
        <v>386</v>
      </c>
      <c r="H79" s="179">
        <v>110</v>
      </c>
      <c r="I79" s="298">
        <v>54</v>
      </c>
      <c r="J79" s="186">
        <v>35</v>
      </c>
      <c r="K79" s="300">
        <f t="shared" si="3"/>
        <v>296</v>
      </c>
    </row>
    <row r="81" spans="1:11" ht="15">
      <c r="A81" s="337" t="s">
        <v>97</v>
      </c>
      <c r="B81" s="334"/>
      <c r="C81" s="334"/>
      <c r="D81" s="334"/>
      <c r="E81" s="334"/>
      <c r="F81" s="37"/>
      <c r="G81" s="37"/>
      <c r="H81" s="37"/>
      <c r="I81" s="37"/>
      <c r="J81" s="37"/>
      <c r="K81" s="90"/>
    </row>
    <row r="82" spans="1:11" ht="15">
      <c r="A82" s="25"/>
      <c r="B82" s="23"/>
      <c r="C82" s="23"/>
      <c r="D82" s="23"/>
      <c r="E82" s="23"/>
      <c r="F82" s="37"/>
      <c r="G82" s="37"/>
      <c r="H82" s="37"/>
      <c r="I82" s="37"/>
      <c r="J82" s="37"/>
      <c r="K82" s="90"/>
    </row>
    <row r="83" spans="1:6" ht="15.75">
      <c r="A83" s="72" t="s">
        <v>14</v>
      </c>
      <c r="B83" s="72" t="s">
        <v>15</v>
      </c>
      <c r="C83" s="72" t="s">
        <v>16</v>
      </c>
      <c r="D83" s="72" t="s">
        <v>25</v>
      </c>
      <c r="E83" s="171" t="s">
        <v>13</v>
      </c>
      <c r="F83" s="66"/>
    </row>
    <row r="84" spans="1:17" s="68" customFormat="1" ht="11.25">
      <c r="A84" s="57"/>
      <c r="B84" s="57"/>
      <c r="C84" s="57"/>
      <c r="D84" s="57"/>
      <c r="E84" s="265" t="s">
        <v>23</v>
      </c>
      <c r="F84" s="67"/>
      <c r="H84" s="69"/>
      <c r="I84" s="70"/>
      <c r="J84" s="70"/>
      <c r="K84" s="97"/>
      <c r="L84" s="70"/>
      <c r="M84" s="70"/>
      <c r="N84" s="70"/>
      <c r="O84" s="71"/>
      <c r="P84" s="70"/>
      <c r="Q84" s="69"/>
    </row>
    <row r="85" spans="1:17" s="58" customFormat="1" ht="15.75">
      <c r="A85" s="74">
        <v>1</v>
      </c>
      <c r="B85" s="100" t="s">
        <v>28</v>
      </c>
      <c r="C85" s="101" t="s">
        <v>29</v>
      </c>
      <c r="D85" s="82" t="s">
        <v>4</v>
      </c>
      <c r="E85" s="185">
        <v>863</v>
      </c>
      <c r="F85" s="59"/>
      <c r="G85" s="60"/>
      <c r="H85" s="64"/>
      <c r="I85" s="60"/>
      <c r="J85" s="60"/>
      <c r="K85" s="98"/>
      <c r="L85" s="60"/>
      <c r="M85" s="60"/>
      <c r="N85" s="60"/>
      <c r="O85" s="65"/>
      <c r="P85" s="60"/>
      <c r="Q85" s="64"/>
    </row>
    <row r="86" spans="1:17" s="58" customFormat="1" ht="15.75">
      <c r="A86" s="74">
        <v>2</v>
      </c>
      <c r="B86" s="83" t="s">
        <v>42</v>
      </c>
      <c r="C86" s="84" t="s">
        <v>29</v>
      </c>
      <c r="D86" s="82" t="s">
        <v>4</v>
      </c>
      <c r="E86" s="185">
        <v>584</v>
      </c>
      <c r="F86" s="59"/>
      <c r="G86" s="60"/>
      <c r="H86" s="64"/>
      <c r="I86" s="60"/>
      <c r="J86" s="60"/>
      <c r="K86" s="98"/>
      <c r="L86" s="60"/>
      <c r="M86" s="60"/>
      <c r="N86" s="60"/>
      <c r="O86" s="65"/>
      <c r="P86" s="60"/>
      <c r="Q86" s="64"/>
    </row>
    <row r="87" spans="1:17" s="58" customFormat="1" ht="15.75">
      <c r="A87" s="74">
        <v>3</v>
      </c>
      <c r="B87" s="83" t="s">
        <v>69</v>
      </c>
      <c r="C87" s="84" t="s">
        <v>29</v>
      </c>
      <c r="D87" s="82" t="s">
        <v>10</v>
      </c>
      <c r="E87" s="185">
        <v>468</v>
      </c>
      <c r="F87" s="59"/>
      <c r="G87" s="60"/>
      <c r="H87" s="64"/>
      <c r="I87" s="60"/>
      <c r="J87" s="60"/>
      <c r="K87" s="98"/>
      <c r="L87" s="60"/>
      <c r="M87" s="60"/>
      <c r="N87" s="60"/>
      <c r="O87" s="65"/>
      <c r="P87" s="60"/>
      <c r="Q87" s="64"/>
    </row>
    <row r="88" spans="1:17" s="58" customFormat="1" ht="15.75">
      <c r="A88" s="74">
        <v>4</v>
      </c>
      <c r="B88" s="83" t="s">
        <v>96</v>
      </c>
      <c r="C88" s="84" t="s">
        <v>29</v>
      </c>
      <c r="D88" s="82" t="s">
        <v>4</v>
      </c>
      <c r="E88" s="185">
        <v>381</v>
      </c>
      <c r="F88" s="59"/>
      <c r="G88" s="60"/>
      <c r="H88" s="64"/>
      <c r="I88" s="60"/>
      <c r="J88" s="60"/>
      <c r="K88" s="98"/>
      <c r="L88" s="60"/>
      <c r="M88" s="60"/>
      <c r="N88" s="60"/>
      <c r="O88" s="65"/>
      <c r="P88" s="60"/>
      <c r="Q88" s="64"/>
    </row>
    <row r="89" spans="1:7" ht="15.75">
      <c r="A89" s="74">
        <v>5</v>
      </c>
      <c r="B89" s="100" t="s">
        <v>33</v>
      </c>
      <c r="C89" s="101" t="s">
        <v>37</v>
      </c>
      <c r="D89" s="82" t="s">
        <v>34</v>
      </c>
      <c r="E89" s="185">
        <v>308</v>
      </c>
      <c r="F89" s="59"/>
      <c r="G89" s="60"/>
    </row>
    <row r="90" spans="1:7" ht="15.75">
      <c r="A90" s="74">
        <v>6</v>
      </c>
      <c r="B90" s="83" t="s">
        <v>35</v>
      </c>
      <c r="C90" s="84" t="s">
        <v>37</v>
      </c>
      <c r="D90" s="82" t="s">
        <v>34</v>
      </c>
      <c r="E90" s="185">
        <v>245</v>
      </c>
      <c r="F90" s="59"/>
      <c r="G90" s="60"/>
    </row>
    <row r="91" spans="1:7" ht="15.75">
      <c r="A91" s="74">
        <v>7</v>
      </c>
      <c r="B91" s="83" t="s">
        <v>36</v>
      </c>
      <c r="C91" s="84" t="s">
        <v>37</v>
      </c>
      <c r="D91" s="82" t="s">
        <v>4</v>
      </c>
      <c r="E91" s="185">
        <v>188</v>
      </c>
      <c r="F91" s="59"/>
      <c r="G91" s="60"/>
    </row>
    <row r="92" spans="1:7" ht="15.75">
      <c r="A92" s="74">
        <v>8</v>
      </c>
      <c r="B92" s="83" t="s">
        <v>32</v>
      </c>
      <c r="C92" s="84" t="s">
        <v>37</v>
      </c>
      <c r="D92" s="82" t="s">
        <v>4</v>
      </c>
      <c r="E92" s="185">
        <v>135</v>
      </c>
      <c r="F92" s="59"/>
      <c r="G92" s="60"/>
    </row>
    <row r="95" spans="1:15" ht="15.75">
      <c r="A95" s="337" t="s">
        <v>98</v>
      </c>
      <c r="B95" s="334"/>
      <c r="C95" s="334"/>
      <c r="D95" s="334"/>
      <c r="E95" s="334"/>
      <c r="F95" s="37"/>
      <c r="H95" s="61"/>
      <c r="I95" s="60"/>
      <c r="J95" s="60"/>
      <c r="K95" s="99"/>
      <c r="L95" s="61"/>
      <c r="M95" s="61"/>
      <c r="N95" s="65"/>
      <c r="O95" s="60"/>
    </row>
    <row r="96" spans="8:15" ht="15">
      <c r="H96" s="60"/>
      <c r="I96" s="60"/>
      <c r="J96" s="60"/>
      <c r="K96" s="98"/>
      <c r="L96" s="60"/>
      <c r="M96" s="60"/>
      <c r="N96" s="65"/>
      <c r="O96" s="60"/>
    </row>
    <row r="97" spans="1:6" ht="15.75">
      <c r="A97" s="72" t="s">
        <v>14</v>
      </c>
      <c r="B97" s="72" t="s">
        <v>15</v>
      </c>
      <c r="C97" s="72" t="s">
        <v>16</v>
      </c>
      <c r="D97" s="72" t="s">
        <v>25</v>
      </c>
      <c r="E97" s="171" t="s">
        <v>13</v>
      </c>
      <c r="F97" s="66"/>
    </row>
    <row r="98" spans="1:17" s="68" customFormat="1" ht="11.25">
      <c r="A98" s="57"/>
      <c r="B98" s="57"/>
      <c r="C98" s="57"/>
      <c r="D98" s="57"/>
      <c r="E98" s="73" t="s">
        <v>23</v>
      </c>
      <c r="F98" s="67"/>
      <c r="H98" s="69"/>
      <c r="I98" s="70"/>
      <c r="J98" s="70"/>
      <c r="K98" s="97"/>
      <c r="L98" s="70"/>
      <c r="M98" s="70"/>
      <c r="N98" s="70"/>
      <c r="O98" s="71"/>
      <c r="P98" s="70"/>
      <c r="Q98" s="69"/>
    </row>
    <row r="99" spans="1:15" ht="15.75">
      <c r="A99" s="74">
        <v>1</v>
      </c>
      <c r="B99" s="100" t="s">
        <v>42</v>
      </c>
      <c r="C99" s="101" t="s">
        <v>29</v>
      </c>
      <c r="D99" s="82" t="s">
        <v>4</v>
      </c>
      <c r="E99" s="185">
        <v>863</v>
      </c>
      <c r="F99" s="60"/>
      <c r="G99" s="61"/>
      <c r="H99" s="60"/>
      <c r="I99" s="60"/>
      <c r="J99" s="60"/>
      <c r="K99" s="98"/>
      <c r="L99" s="60"/>
      <c r="M99" s="60"/>
      <c r="N99" s="65"/>
      <c r="O99" s="60"/>
    </row>
    <row r="100" spans="1:15" ht="15.75">
      <c r="A100" s="74">
        <v>2</v>
      </c>
      <c r="B100" s="83" t="s">
        <v>69</v>
      </c>
      <c r="C100" s="84" t="s">
        <v>29</v>
      </c>
      <c r="D100" s="82" t="s">
        <v>10</v>
      </c>
      <c r="E100" s="185">
        <v>584</v>
      </c>
      <c r="F100" s="60"/>
      <c r="G100" s="60"/>
      <c r="H100" s="60"/>
      <c r="I100" s="60"/>
      <c r="J100" s="60"/>
      <c r="K100" s="98"/>
      <c r="L100" s="60"/>
      <c r="M100" s="60"/>
      <c r="N100" s="65"/>
      <c r="O100" s="60"/>
    </row>
    <row r="101" spans="1:15" ht="15.75">
      <c r="A101" s="74">
        <v>3</v>
      </c>
      <c r="B101" s="83" t="s">
        <v>28</v>
      </c>
      <c r="C101" s="84" t="s">
        <v>29</v>
      </c>
      <c r="D101" s="82" t="s">
        <v>4</v>
      </c>
      <c r="E101" s="185">
        <v>468</v>
      </c>
      <c r="F101" s="60"/>
      <c r="G101" s="60"/>
      <c r="H101" s="60"/>
      <c r="I101" s="60"/>
      <c r="J101" s="60"/>
      <c r="K101" s="98"/>
      <c r="L101" s="60"/>
      <c r="M101" s="60"/>
      <c r="N101" s="65"/>
      <c r="O101" s="60"/>
    </row>
    <row r="102" spans="1:15" ht="15.75">
      <c r="A102" s="74">
        <v>4</v>
      </c>
      <c r="B102" s="100" t="s">
        <v>33</v>
      </c>
      <c r="C102" s="101" t="s">
        <v>37</v>
      </c>
      <c r="D102" s="82" t="s">
        <v>34</v>
      </c>
      <c r="E102" s="185">
        <v>381</v>
      </c>
      <c r="F102" s="60"/>
      <c r="G102" s="60"/>
      <c r="H102" s="60"/>
      <c r="I102" s="60"/>
      <c r="J102" s="60"/>
      <c r="K102" s="98"/>
      <c r="L102" s="60"/>
      <c r="M102" s="60"/>
      <c r="N102" s="65"/>
      <c r="O102" s="60"/>
    </row>
    <row r="103" spans="1:15" ht="15.75">
      <c r="A103" s="74">
        <v>5</v>
      </c>
      <c r="B103" s="83" t="s">
        <v>32</v>
      </c>
      <c r="C103" s="84" t="s">
        <v>37</v>
      </c>
      <c r="D103" s="82" t="s">
        <v>4</v>
      </c>
      <c r="E103" s="185">
        <v>308</v>
      </c>
      <c r="F103" s="60"/>
      <c r="G103" s="60"/>
      <c r="H103" s="60"/>
      <c r="I103" s="60"/>
      <c r="J103" s="60"/>
      <c r="K103" s="98"/>
      <c r="L103" s="60"/>
      <c r="M103" s="60"/>
      <c r="N103" s="65"/>
      <c r="O103" s="60"/>
    </row>
    <row r="104" spans="1:15" ht="15.75">
      <c r="A104" s="74">
        <v>6</v>
      </c>
      <c r="B104" s="83" t="s">
        <v>35</v>
      </c>
      <c r="C104" s="84" t="s">
        <v>37</v>
      </c>
      <c r="D104" s="82" t="s">
        <v>34</v>
      </c>
      <c r="E104" s="185">
        <v>245</v>
      </c>
      <c r="F104" s="60"/>
      <c r="G104" s="60"/>
      <c r="H104" s="60"/>
      <c r="I104" s="60"/>
      <c r="J104" s="60"/>
      <c r="K104" s="98"/>
      <c r="L104" s="60"/>
      <c r="M104" s="60"/>
      <c r="N104" s="65"/>
      <c r="O104" s="60"/>
    </row>
    <row r="105" spans="1:15" ht="15.75">
      <c r="A105" s="74">
        <v>7</v>
      </c>
      <c r="B105" s="83" t="s">
        <v>36</v>
      </c>
      <c r="C105" s="84" t="s">
        <v>37</v>
      </c>
      <c r="D105" s="82" t="s">
        <v>4</v>
      </c>
      <c r="E105" s="185">
        <v>188</v>
      </c>
      <c r="F105" s="60"/>
      <c r="G105" s="60"/>
      <c r="H105" s="60"/>
      <c r="I105" s="60"/>
      <c r="J105" s="60"/>
      <c r="K105" s="98"/>
      <c r="L105" s="60"/>
      <c r="M105" s="60"/>
      <c r="N105" s="65"/>
      <c r="O105" s="60"/>
    </row>
    <row r="106" ht="15">
      <c r="E106" s="266"/>
    </row>
    <row r="108" spans="1:5" ht="13.5">
      <c r="A108" s="337" t="s">
        <v>103</v>
      </c>
      <c r="B108" s="334"/>
      <c r="C108" s="334"/>
      <c r="D108" s="334"/>
      <c r="E108" s="334"/>
    </row>
    <row r="110" spans="1:6" ht="15.75">
      <c r="A110" s="72" t="s">
        <v>14</v>
      </c>
      <c r="B110" s="72" t="s">
        <v>15</v>
      </c>
      <c r="C110" s="72" t="s">
        <v>16</v>
      </c>
      <c r="D110" s="72" t="s">
        <v>25</v>
      </c>
      <c r="E110" s="171" t="s">
        <v>13</v>
      </c>
      <c r="F110" s="66"/>
    </row>
    <row r="111" spans="1:17" s="68" customFormat="1" ht="11.25">
      <c r="A111" s="57"/>
      <c r="B111" s="57"/>
      <c r="C111" s="57"/>
      <c r="D111" s="57"/>
      <c r="E111" s="73" t="s">
        <v>23</v>
      </c>
      <c r="F111" s="67"/>
      <c r="H111" s="69"/>
      <c r="I111" s="70"/>
      <c r="J111" s="70"/>
      <c r="K111" s="97"/>
      <c r="L111" s="70"/>
      <c r="M111" s="70"/>
      <c r="N111" s="70"/>
      <c r="O111" s="71"/>
      <c r="P111" s="70"/>
      <c r="Q111" s="69"/>
    </row>
    <row r="112" spans="1:5" ht="15.75">
      <c r="A112" s="74">
        <v>1</v>
      </c>
      <c r="B112" s="290" t="s">
        <v>28</v>
      </c>
      <c r="C112" s="291" t="s">
        <v>29</v>
      </c>
      <c r="D112" s="292" t="s">
        <v>4</v>
      </c>
      <c r="E112" s="288">
        <v>863</v>
      </c>
    </row>
    <row r="113" spans="1:5" ht="15.75">
      <c r="A113" s="74">
        <v>2</v>
      </c>
      <c r="B113" s="83" t="s">
        <v>42</v>
      </c>
      <c r="C113" s="84" t="s">
        <v>29</v>
      </c>
      <c r="D113" s="82" t="s">
        <v>4</v>
      </c>
      <c r="E113" s="289">
        <v>584</v>
      </c>
    </row>
    <row r="114" spans="1:5" ht="15.75">
      <c r="A114" s="74">
        <v>3</v>
      </c>
      <c r="B114" s="83" t="s">
        <v>69</v>
      </c>
      <c r="C114" s="84" t="s">
        <v>29</v>
      </c>
      <c r="D114" s="82" t="s">
        <v>10</v>
      </c>
      <c r="E114" s="289">
        <v>468</v>
      </c>
    </row>
    <row r="115" spans="1:5" ht="15.75">
      <c r="A115" s="74">
        <v>4</v>
      </c>
      <c r="B115" s="100" t="s">
        <v>32</v>
      </c>
      <c r="C115" s="101" t="s">
        <v>37</v>
      </c>
      <c r="D115" s="82" t="s">
        <v>4</v>
      </c>
      <c r="E115" s="289">
        <v>381</v>
      </c>
    </row>
    <row r="116" spans="1:5" ht="15.75">
      <c r="A116" s="74">
        <v>5</v>
      </c>
      <c r="B116" s="83" t="s">
        <v>36</v>
      </c>
      <c r="C116" s="84" t="s">
        <v>37</v>
      </c>
      <c r="D116" s="82" t="s">
        <v>4</v>
      </c>
      <c r="E116" s="289">
        <v>308</v>
      </c>
    </row>
    <row r="117" spans="1:5" ht="15.75">
      <c r="A117" s="74">
        <v>6</v>
      </c>
      <c r="B117" s="83" t="s">
        <v>35</v>
      </c>
      <c r="C117" s="84" t="s">
        <v>37</v>
      </c>
      <c r="D117" s="82" t="s">
        <v>34</v>
      </c>
      <c r="E117" s="289">
        <v>245</v>
      </c>
    </row>
    <row r="118" spans="1:5" ht="15.75">
      <c r="A118" s="74">
        <v>7</v>
      </c>
      <c r="B118" s="83" t="s">
        <v>33</v>
      </c>
      <c r="C118" s="84" t="s">
        <v>37</v>
      </c>
      <c r="D118" s="82" t="s">
        <v>34</v>
      </c>
      <c r="E118" s="289">
        <v>188</v>
      </c>
    </row>
    <row r="119" spans="1:5" ht="15.75">
      <c r="A119" s="74">
        <v>8</v>
      </c>
      <c r="B119" s="83" t="s">
        <v>49</v>
      </c>
      <c r="C119" s="84" t="s">
        <v>37</v>
      </c>
      <c r="D119" s="82" t="s">
        <v>4</v>
      </c>
      <c r="E119" s="289">
        <v>135</v>
      </c>
    </row>
    <row r="120" spans="1:5" ht="15.75">
      <c r="A120" s="74">
        <v>9</v>
      </c>
      <c r="B120" s="83" t="s">
        <v>99</v>
      </c>
      <c r="C120" s="84" t="s">
        <v>37</v>
      </c>
      <c r="D120" s="82" t="s">
        <v>4</v>
      </c>
      <c r="E120" s="289">
        <v>87</v>
      </c>
    </row>
  </sheetData>
  <sheetProtection/>
  <mergeCells count="19">
    <mergeCell ref="I67:J67"/>
    <mergeCell ref="E53:F53"/>
    <mergeCell ref="A65:K65"/>
    <mergeCell ref="A15:K15"/>
    <mergeCell ref="E17:F17"/>
    <mergeCell ref="I17:J17"/>
    <mergeCell ref="G17:H17"/>
    <mergeCell ref="G53:H53"/>
    <mergeCell ref="I53:J53"/>
    <mergeCell ref="I3:J3"/>
    <mergeCell ref="A95:E95"/>
    <mergeCell ref="A108:E108"/>
    <mergeCell ref="A1:K1"/>
    <mergeCell ref="A81:E81"/>
    <mergeCell ref="A51:K51"/>
    <mergeCell ref="E3:F3"/>
    <mergeCell ref="G3:H3"/>
    <mergeCell ref="E67:F67"/>
    <mergeCell ref="G67:H6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2011</dc:title>
  <dc:subject>CNIS 2011 TINERET - Clasamente finale</dc:subject>
  <dc:creator>Alice Mihai</dc:creator>
  <cp:keywords/>
  <dc:description>Publicat: 3 dec. 2011</dc:description>
  <cp:lastModifiedBy>Claudia Mihai</cp:lastModifiedBy>
  <cp:lastPrinted>2011-04-17T21:01:12Z</cp:lastPrinted>
  <dcterms:created xsi:type="dcterms:W3CDTF">2006-12-10T07:23:33Z</dcterms:created>
  <dcterms:modified xsi:type="dcterms:W3CDTF">2011-12-03T18:43:24Z</dcterms:modified>
  <cp:category/>
  <cp:version/>
  <cp:contentType/>
  <cp:contentStatus/>
</cp:coreProperties>
</file>