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390" activeTab="2"/>
  </bookViews>
  <sheets>
    <sheet name="Mese" sheetId="1" r:id="rId1"/>
    <sheet name="Desfasurator" sheetId="2" state="hidden" r:id="rId2"/>
    <sheet name="Clasament" sheetId="3" r:id="rId3"/>
  </sheets>
  <externalReferences>
    <externalReference r:id="rId6"/>
  </externalReferences>
  <definedNames>
    <definedName name="_xlnm.Print_Area" localSheetId="2">'Clasament'!$B$6:$R$44</definedName>
    <definedName name="_xlnm.Print_Area" localSheetId="1">'Desfasurator'!$A$3:$CB$85</definedName>
    <definedName name="_xlnm.Print_Area" localSheetId="0">'Mese'!$A$1:$H$250</definedName>
    <definedName name="_xlnm.Print_Titles" localSheetId="2">'Clasament'!$1:$9</definedName>
    <definedName name="_xlnm.Print_Titles" localSheetId="1">'Desfasurator'!$A:$B,'Desfasurator'!$3:$4</definedName>
    <definedName name="_xlnm.Print_Titles" localSheetId="0">'Mese'!$1:$7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home</author>
    <author>Matei GALL</author>
  </authors>
  <commentList>
    <comment ref="C3" authorId="0">
      <text>
        <r>
          <rPr>
            <sz val="8"/>
            <rFont val="Tahoma"/>
            <family val="2"/>
          </rPr>
          <t xml:space="preserve">   In aceasta coloana se marcheaza jucatorii prezenti (puneti un semn cat mai putin vizibil, de ex. un punct).</t>
        </r>
      </text>
    </comment>
    <comment ref="H3" authorId="1">
      <text>
        <r>
          <rPr>
            <sz val="8"/>
            <rFont val="Tahoma"/>
            <family val="2"/>
          </rPr>
          <t xml:space="preserve">  Cu acest buton se copiaza numele si categoria jucatorilor in foile "Clasament" si "Maxime" (inscrieri initiale sau cei adaugati pe parcurs).</t>
        </r>
      </text>
    </comment>
    <comment ref="E6" authorId="2">
      <text>
        <r>
          <rPr>
            <sz val="8"/>
            <rFont val="Tahoma"/>
            <family val="0"/>
          </rPr>
          <t xml:space="preserve">  In coloana </t>
        </r>
        <r>
          <rPr>
            <b/>
            <sz val="8"/>
            <rFont val="Tahoma"/>
            <family val="2"/>
          </rPr>
          <t>Categ.</t>
        </r>
        <r>
          <rPr>
            <sz val="8"/>
            <rFont val="Tahoma"/>
            <family val="0"/>
          </rPr>
          <t xml:space="preserve"> se folosesc literele:
  - </t>
        </r>
        <r>
          <rPr>
            <b/>
            <sz val="8"/>
            <rFont val="Tahoma"/>
            <family val="2"/>
          </rPr>
          <t>S</t>
        </r>
        <r>
          <rPr>
            <sz val="8"/>
            <rFont val="Tahoma"/>
            <family val="0"/>
          </rPr>
          <t xml:space="preserve"> = Seniori (divizia A)
  - </t>
        </r>
        <r>
          <rPr>
            <b/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 xml:space="preserve"> = Old-Boys
  - </t>
        </r>
        <r>
          <rPr>
            <b/>
            <sz val="8"/>
            <rFont val="Tahoma"/>
            <family val="2"/>
          </rPr>
          <t>J</t>
        </r>
        <r>
          <rPr>
            <sz val="8"/>
            <rFont val="Tahoma"/>
            <family val="0"/>
          </rPr>
          <t xml:space="preserve"> = Juniori
  -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 = Cadeti
  - </t>
        </r>
        <r>
          <rPr>
            <b/>
            <sz val="8"/>
            <rFont val="Tahoma"/>
            <family val="2"/>
          </rPr>
          <t>B</t>
        </r>
        <r>
          <rPr>
            <sz val="8"/>
            <rFont val="Tahoma"/>
            <family val="0"/>
          </rPr>
          <t xml:space="preserve"> = Divizia B
Completati categoria la toti jucatorii si nu utilizati alte litere.
  Daca este o competitie "open" (nu conteaza categoria), folositi aceeasi litera la toti jucatorii.</t>
        </r>
      </text>
    </comment>
    <comment ref="H9" authorId="2">
      <text>
        <r>
          <rPr>
            <sz val="8"/>
            <rFont val="Tahoma"/>
            <family val="0"/>
          </rPr>
          <t xml:space="preserve">   In coloana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0"/>
          </rPr>
          <t xml:space="preserve"> inscrieti "ratingul" sau punctele obtinute anterior (daca doriti sa faceti ordinea la mese pentru prima proba) sau utilizati butonul </t>
        </r>
        <r>
          <rPr>
            <b/>
            <sz val="8"/>
            <rFont val="Tahoma"/>
            <family val="2"/>
          </rPr>
          <t>Transfer date</t>
        </r>
        <r>
          <rPr>
            <sz val="8"/>
            <rFont val="Tahoma"/>
            <family val="0"/>
          </rPr>
          <t xml:space="preserve"> din foaia Clasament.</t>
        </r>
      </text>
    </comment>
    <comment ref="H6" authorId="2">
      <text>
        <r>
          <rPr>
            <sz val="8"/>
            <rFont val="Tahoma"/>
            <family val="0"/>
          </rPr>
          <t xml:space="preserve">   In coloana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0"/>
          </rPr>
          <t xml:space="preserve"> inscrieti "ratingul" sau punctele obtinute anterior (daca doriti sa faceti ordinea la mese pentru prima proba) sau utilizati butonul </t>
        </r>
        <r>
          <rPr>
            <b/>
            <sz val="8"/>
            <rFont val="Tahoma"/>
            <family val="2"/>
          </rPr>
          <t>Transfer pct. total -&gt; Mese</t>
        </r>
        <r>
          <rPr>
            <sz val="8"/>
            <rFont val="Tahoma"/>
            <family val="0"/>
          </rPr>
          <t xml:space="preserve"> din foaia Clasament.</t>
        </r>
      </text>
    </comment>
  </commentList>
</comments>
</file>

<file path=xl/comments2.xml><?xml version="1.0" encoding="utf-8"?>
<comments xmlns="http://schemas.openxmlformats.org/spreadsheetml/2006/main">
  <authors>
    <author>Matei GALL</author>
    <author>***</author>
    <author>home</author>
  </authors>
  <commentList>
    <comment ref="A5" authorId="0">
      <text>
        <r>
          <rPr>
            <b/>
            <sz val="8"/>
            <rFont val="Tahoma"/>
            <family val="2"/>
          </rPr>
          <t xml:space="preserve">Conventii utilizate </t>
        </r>
        <r>
          <rPr>
            <sz val="8"/>
            <rFont val="Tahoma"/>
            <family val="2"/>
          </rPr>
          <t>la introducerea punctajelor:</t>
        </r>
        <r>
          <rPr>
            <b/>
            <sz val="8"/>
            <rFont val="Tahoma"/>
            <family val="2"/>
          </rPr>
          <t xml:space="preserve">
-------------------------------------------------------------</t>
        </r>
        <r>
          <rPr>
            <sz val="8"/>
            <rFont val="Tahoma"/>
            <family val="2"/>
          </rPr>
          <t xml:space="preserve">
  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= avertisment (se plaseaza lipit, inainte sau dupa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2"/>
          </rPr>
          <t xml:space="preserve">). Ex.: </t>
        </r>
        <r>
          <rPr>
            <b/>
            <sz val="8"/>
            <rFont val="Tahoma"/>
            <family val="2"/>
          </rPr>
          <t>A45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P45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45P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45A</t>
        </r>
        <r>
          <rPr>
            <sz val="8"/>
            <rFont val="Tahoma"/>
            <family val="2"/>
          </rPr>
          <t xml:space="preserve">. Nu se poate combina cu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>, nu se acorda mai multe avertismente intr-un tur</t>
        </r>
        <r>
          <rPr>
            <sz val="8"/>
            <rFont val="Tahoma"/>
            <family val="2"/>
          </rPr>
          <t xml:space="preserve">.
  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]</t>
        </r>
        <r>
          <rPr>
            <sz val="8"/>
            <rFont val="Tahoma"/>
            <family val="2"/>
          </rPr>
          <t xml:space="preserve"> =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 al turului respectiv.
  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[</t>
        </r>
        <r>
          <rPr>
            <sz val="8"/>
            <rFont val="Tahoma"/>
            <family val="2"/>
          </rPr>
          <t xml:space="preserve"> = repeta punctajul mesei anterioare (fara eventualul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).
   </t>
        </r>
        <r>
          <rPr>
            <b/>
            <sz val="8"/>
            <rFont val="Tahoma"/>
            <family val="2"/>
          </rPr>
          <t>Z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= punctaj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 (nu se poate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).
  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]</t>
        </r>
        <r>
          <rPr>
            <sz val="8"/>
            <rFont val="Tahoma"/>
            <family val="2"/>
          </rPr>
          <t xml:space="preserve"> si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[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se pot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in orice ordine (</t>
        </r>
        <r>
          <rPr>
            <b/>
            <sz val="8"/>
            <rFont val="Tahoma"/>
            <family val="2"/>
          </rPr>
          <t>TA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]A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TP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PT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AT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RA</t>
        </r>
        <r>
          <rPr>
            <sz val="8"/>
            <rFont val="Tahoma"/>
            <family val="2"/>
          </rPr>
          <t>,</t>
        </r>
        <r>
          <rPr>
            <b/>
            <sz val="8"/>
            <rFont val="Tahoma"/>
            <family val="2"/>
          </rPr>
          <t xml:space="preserve"> [A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AR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PR</t>
        </r>
        <r>
          <rPr>
            <sz val="8"/>
            <rFont val="Tahoma"/>
            <family val="2"/>
          </rPr>
          <t xml:space="preserve"> etc.</t>
        </r>
        <r>
          <rPr>
            <sz val="8"/>
            <rFont val="Tahoma"/>
            <family val="2"/>
          </rPr>
          <t>).
 Se pot folosi majuscule sau minuscule (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etc.)
======================================
</t>
        </r>
        <r>
          <rPr>
            <b/>
            <sz val="8"/>
            <rFont val="Tahoma"/>
            <family val="2"/>
          </rPr>
          <t>Instructiuni</t>
        </r>
        <r>
          <rPr>
            <sz val="8"/>
            <rFont val="Tahoma"/>
            <family val="2"/>
          </rPr>
          <t xml:space="preserve">
  La inceputul partidei se introduc numele jucatorilor in randul 5 sau in foaia Mese. Se completeaza si coloana Categ (in foaia Mese), sau se inscriu categoriile tuturor jucatorilor in linia 2 (pe aceasta foaie). Se completeaza si numerele de masa. Apoi se apasa butonul </t>
        </r>
        <r>
          <rPr>
            <b/>
            <sz val="8"/>
            <rFont val="Tahoma"/>
            <family val="2"/>
          </rPr>
          <t>Creare baza de date</t>
        </r>
        <r>
          <rPr>
            <sz val="8"/>
            <rFont val="Tahoma"/>
            <family val="2"/>
          </rPr>
          <t xml:space="preserve">.
  Se confirma numarul de jucatori pentru </t>
        </r>
        <r>
          <rPr>
            <b/>
            <sz val="8"/>
            <rFont val="Tahoma"/>
            <family val="2"/>
          </rPr>
          <t>Bonificatia pentru SOLO</t>
        </r>
        <r>
          <rPr>
            <sz val="8"/>
            <rFont val="Tahoma"/>
            <family val="2"/>
          </rPr>
          <t xml:space="preserve">. Introduceti valoarea 0 (zero) daca nu vreti sa calculati bonificatia (arbitraj partial). In acest caz nu se mai genereaza mesajele de anuntare a solourilor sau a topului salii. Pentru </t>
        </r>
        <r>
          <rPr>
            <b/>
            <sz val="8"/>
            <rFont val="Tahoma"/>
            <family val="2"/>
          </rPr>
          <t>Duplicat TOP</t>
        </r>
        <r>
          <rPr>
            <sz val="8"/>
            <rFont val="Tahoma"/>
            <family val="2"/>
          </rPr>
          <t xml:space="preserve"> introduceti valoarea de </t>
        </r>
        <r>
          <rPr>
            <b/>
            <sz val="8"/>
            <rFont val="Tahoma"/>
            <family val="2"/>
          </rPr>
          <t>99</t>
        </r>
        <r>
          <rPr>
            <sz val="8"/>
            <rFont val="Tahoma"/>
            <family val="2"/>
          </rPr>
          <t xml:space="preserve">.
  In fiecare tur se introduce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, apoi </t>
        </r>
        <r>
          <rPr>
            <b/>
            <sz val="8"/>
            <rFont val="Tahoma"/>
            <family val="2"/>
          </rPr>
          <t>punctajul</t>
        </r>
        <r>
          <rPr>
            <sz val="8"/>
            <rFont val="Tahoma"/>
            <family val="2"/>
          </rPr>
          <t xml:space="preserve"> fiecarui jucator. In final, se apasa butonul </t>
        </r>
        <r>
          <rPr>
            <b/>
            <sz val="8"/>
            <rFont val="Tahoma"/>
            <family val="2"/>
          </rPr>
          <t>Incheiere tur</t>
        </r>
        <r>
          <rPr>
            <sz val="8"/>
            <rFont val="Tahoma"/>
            <family val="2"/>
          </rPr>
          <t>.
  Butonul</t>
        </r>
        <r>
          <rPr>
            <b/>
            <sz val="8"/>
            <rFont val="Tahoma"/>
            <family val="2"/>
          </rPr>
          <t xml:space="preserve"> Scor general</t>
        </r>
        <r>
          <rPr>
            <sz val="8"/>
            <rFont val="Tahoma"/>
            <family val="2"/>
          </rPr>
          <t xml:space="preserve"> completeaza un anumit punctaj (se propune punctajul TOP, dar se poate introduce o alta valoare) la toate mesele la care nu s-a completat punctajul in ultimul tur (nu uitati, trebuie completat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).
  Pentru a sari o masa la care jucatorul este absent se utilizeaza butonul </t>
        </r>
        <r>
          <rPr>
            <b/>
            <sz val="8"/>
            <rFont val="Tahoma"/>
            <family val="2"/>
          </rPr>
          <t>Jucator absent</t>
        </r>
        <r>
          <rPr>
            <sz val="8"/>
            <rFont val="Tahoma"/>
            <family val="2"/>
          </rPr>
          <t xml:space="preserve"> (coloana respectiva se ascunde)</t>
        </r>
        <r>
          <rPr>
            <sz val="8"/>
            <rFont val="Tahoma"/>
            <family val="2"/>
          </rPr>
          <t xml:space="preserve">.
  Pentru reafisarea unei mese marcate </t>
        </r>
        <r>
          <rPr>
            <b/>
            <sz val="8"/>
            <rFont val="Tahoma"/>
            <family val="2"/>
          </rPr>
          <t>Absent</t>
        </r>
        <r>
          <rPr>
            <sz val="8"/>
            <rFont val="Tahoma"/>
            <family val="2"/>
          </rPr>
          <t xml:space="preserve">, se utilizeaza acelasi buton.
  La final (dupa ultimul tur) se apasa butonul </t>
        </r>
        <r>
          <rPr>
            <b/>
            <sz val="8"/>
            <rFont val="Tahoma"/>
            <family val="2"/>
          </rPr>
          <t>Atribuire locuri</t>
        </r>
        <r>
          <rPr>
            <sz val="8"/>
            <rFont val="Tahoma"/>
            <family val="2"/>
          </rPr>
          <t xml:space="preserve">.
  Butonul </t>
        </r>
        <r>
          <rPr>
            <b/>
            <sz val="8"/>
            <rFont val="Tahoma"/>
            <family val="2"/>
          </rPr>
          <t>Transfer scor -&gt; Clasament</t>
        </r>
        <r>
          <rPr>
            <sz val="8"/>
            <rFont val="Tahoma"/>
            <family val="2"/>
          </rPr>
          <t xml:space="preserve"> copiaza punctajele jucatorilor in foaia </t>
        </r>
        <r>
          <rPr>
            <b/>
            <sz val="8"/>
            <rFont val="Tahoma"/>
            <family val="2"/>
          </rPr>
          <t>Clasament</t>
        </r>
        <r>
          <rPr>
            <sz val="8"/>
            <rFont val="Tahoma"/>
            <family val="2"/>
          </rPr>
          <t xml:space="preserve"> (numele jucatorilor trebuie copiate in prealabil din foaia </t>
        </r>
        <r>
          <rPr>
            <b/>
            <sz val="8"/>
            <rFont val="Tahoma"/>
            <family val="2"/>
          </rPr>
          <t>Mese</t>
        </r>
        <r>
          <rPr>
            <sz val="8"/>
            <rFont val="Tahoma"/>
            <family val="2"/>
          </rPr>
          <t xml:space="preserve">). </t>
        </r>
      </text>
    </comment>
    <comment ref="CD5" authorId="0">
      <text>
        <r>
          <rPr>
            <sz val="8"/>
            <rFont val="Tahoma"/>
            <family val="0"/>
          </rPr>
          <t>Numarul de jucatori</t>
        </r>
      </text>
    </comment>
    <comment ref="CE5" authorId="0">
      <text>
        <r>
          <rPr>
            <sz val="8"/>
            <rFont val="Tahoma"/>
            <family val="0"/>
          </rPr>
          <t>Numar jucatori seniori (div. A)</t>
        </r>
      </text>
    </comment>
    <comment ref="CF5" authorId="0">
      <text>
        <r>
          <rPr>
            <sz val="8"/>
            <rFont val="Tahoma"/>
            <family val="0"/>
          </rPr>
          <t>Numar jucatori OB</t>
        </r>
      </text>
    </comment>
    <comment ref="CJ3" authorId="0">
      <text>
        <r>
          <rPr>
            <sz val="8"/>
            <rFont val="Tahoma"/>
            <family val="0"/>
          </rPr>
          <t>Marcaj operare atribuire locuri (1)</t>
        </r>
      </text>
    </comment>
    <comment ref="CC5" authorId="0">
      <text>
        <r>
          <rPr>
            <sz val="8"/>
            <rFont val="Tahoma"/>
            <family val="0"/>
          </rPr>
          <t>Numar de jucatori prezenti (luati in calcul pentru bonificatie SOLO)</t>
        </r>
      </text>
    </comment>
    <comment ref="B45" authorId="1">
      <text>
        <r>
          <rPr>
            <sz val="8"/>
            <rFont val="Tahoma"/>
            <family val="2"/>
          </rPr>
          <t>Numar de tururi</t>
        </r>
      </text>
    </comment>
    <comment ref="A45" authorId="1">
      <text>
        <r>
          <rPr>
            <sz val="8"/>
            <rFont val="Tahoma"/>
            <family val="2"/>
          </rPr>
          <t>Diferenta pana la primul numar de masa</t>
        </r>
      </text>
    </comment>
    <comment ref="CG5" authorId="0">
      <text>
        <r>
          <rPr>
            <sz val="8"/>
            <rFont val="Tahoma"/>
            <family val="0"/>
          </rPr>
          <t>Numar jucatori tineri</t>
        </r>
      </text>
    </comment>
    <comment ref="CH5" authorId="0">
      <text>
        <r>
          <rPr>
            <sz val="8"/>
            <rFont val="Tahoma"/>
            <family val="0"/>
          </rPr>
          <t>Numar jucatori div. B</t>
        </r>
      </text>
    </comment>
    <comment ref="B5" authorId="2">
      <text>
        <r>
          <rPr>
            <sz val="8"/>
            <rFont val="Tahoma"/>
            <family val="0"/>
          </rPr>
          <t xml:space="preserve">   În această coloană se introduce punctajul TOP.
Excepție: Duplicatul TOP, caz în care trebuie introdus TOPUL sălii.
</t>
        </r>
      </text>
    </comment>
  </commentList>
</comments>
</file>

<file path=xl/sharedStrings.xml><?xml version="1.0" encoding="utf-8"?>
<sst xmlns="http://schemas.openxmlformats.org/spreadsheetml/2006/main" count="298" uniqueCount="121">
  <si>
    <t>------------------------------------------------------------------------------------------------------------</t>
  </si>
  <si>
    <t>Categ.</t>
  </si>
  <si>
    <t>Top</t>
  </si>
  <si>
    <t>Cumul</t>
  </si>
  <si>
    <t>Total</t>
  </si>
  <si>
    <t>Penaliz. / solo</t>
  </si>
  <si>
    <t>Loc (prov.)</t>
  </si>
  <si>
    <t>Procentaj</t>
  </si>
  <si>
    <t xml:space="preserve">    A = Avertisment</t>
  </si>
  <si>
    <t>Locul 1 :</t>
  </si>
  <si>
    <t>Negativ</t>
  </si>
  <si>
    <t>Nume -&gt;</t>
  </si>
  <si>
    <t>Tur \   Masa</t>
  </si>
  <si>
    <t xml:space="preserve">Ordinea la mese pentru </t>
  </si>
  <si>
    <t>Masa</t>
  </si>
  <si>
    <t>Loc</t>
  </si>
  <si>
    <t>Pct.proba</t>
  </si>
  <si>
    <t>Pct.clas.</t>
  </si>
  <si>
    <t>Punctaj</t>
  </si>
  <si>
    <t>total</t>
  </si>
  <si>
    <t>Dup.clasic</t>
  </si>
  <si>
    <t>Compunere</t>
  </si>
  <si>
    <t>Dup.eliptic</t>
  </si>
  <si>
    <t>Dup.completiv</t>
  </si>
  <si>
    <t>S</t>
  </si>
  <si>
    <t>toate probele etapei</t>
  </si>
  <si>
    <t xml:space="preserve">Clasament </t>
  </si>
  <si>
    <t>Topuri</t>
  </si>
  <si>
    <t>Suma topuri</t>
  </si>
  <si>
    <t>Solourile sunt marcate pe fond colorat.</t>
  </si>
  <si>
    <t>Observatii</t>
  </si>
  <si>
    <t>J</t>
  </si>
  <si>
    <t>C</t>
  </si>
  <si>
    <t xml:space="preserve">Ordre des tables pour la </t>
  </si>
  <si>
    <t>partie</t>
  </si>
  <si>
    <t>Table</t>
  </si>
  <si>
    <t>Nom et prenom</t>
  </si>
  <si>
    <t>Nat.</t>
  </si>
  <si>
    <t>Serie</t>
  </si>
  <si>
    <t>Points</t>
  </si>
  <si>
    <t xml:space="preserve">Classement </t>
  </si>
  <si>
    <t>Place</t>
  </si>
  <si>
    <t xml:space="preserve">   TOP</t>
  </si>
  <si>
    <t>parties</t>
  </si>
  <si>
    <t>Nr.</t>
  </si>
  <si>
    <t>No. lic.</t>
  </si>
  <si>
    <t>Nr. leg.</t>
  </si>
  <si>
    <t xml:space="preserve">  Club</t>
  </si>
  <si>
    <t>X</t>
  </si>
  <si>
    <t>Numele şi prenumele</t>
  </si>
  <si>
    <t>Anticipaţie</t>
  </si>
  <si>
    <t>4-eme</t>
  </si>
  <si>
    <t>apres 3</t>
  </si>
  <si>
    <t>RO</t>
  </si>
  <si>
    <t>CNIS 2011, Etapa I</t>
  </si>
  <si>
    <t>Alba Iulia, 26-27 martie 2011</t>
  </si>
  <si>
    <t>leg.</t>
  </si>
  <si>
    <t>.</t>
  </si>
  <si>
    <t>BOJITA Mircea</t>
  </si>
  <si>
    <t>UNI</t>
  </si>
  <si>
    <t>BOLDOR Daniela</t>
  </si>
  <si>
    <t>COSTEA Nistor</t>
  </si>
  <si>
    <t>ARG</t>
  </si>
  <si>
    <t>CRIVEI Septimiu</t>
  </si>
  <si>
    <t>CZAHER Alexandru</t>
  </si>
  <si>
    <t>DALE Marinela</t>
  </si>
  <si>
    <t>LOC</t>
  </si>
  <si>
    <t>DONCIU Cosmin</t>
  </si>
  <si>
    <t>FAUR Corneliu</t>
  </si>
  <si>
    <t>GHEORGHE Bogdan</t>
  </si>
  <si>
    <t>GHEORGHIU Alexandru</t>
  </si>
  <si>
    <t>GHETA Ciprian</t>
  </si>
  <si>
    <t>COL</t>
  </si>
  <si>
    <t>ISOP Cristian</t>
  </si>
  <si>
    <t>LACATIS Alexandru</t>
  </si>
  <si>
    <t>MANEA Cristian daniel</t>
  </si>
  <si>
    <t>FAR</t>
  </si>
  <si>
    <t>MIHAI Alice</t>
  </si>
  <si>
    <t>IMP</t>
  </si>
  <si>
    <t>MIHALACHE Vasile</t>
  </si>
  <si>
    <t>PANTIS Mihai</t>
  </si>
  <si>
    <t>ROMAN Gheorghe</t>
  </si>
  <si>
    <t>ROMANESCU Ioan</t>
  </si>
  <si>
    <t>SANDU Dan</t>
  </si>
  <si>
    <t>SOARE Cristian</t>
  </si>
  <si>
    <t>STANCULESCU Mihai</t>
  </si>
  <si>
    <t>VAGAI Liana</t>
  </si>
  <si>
    <t>ZBRANCA Emil</t>
  </si>
  <si>
    <t>Locomotiva Buc.</t>
  </si>
  <si>
    <t>Impetus Buc.</t>
  </si>
  <si>
    <t>Farul Constanta</t>
  </si>
  <si>
    <t>Columna Turnu Severin</t>
  </si>
  <si>
    <t>Top: 1172</t>
  </si>
  <si>
    <t>Top: 1270</t>
  </si>
  <si>
    <t>Top: 1377</t>
  </si>
  <si>
    <t>SANDU, Dan</t>
  </si>
  <si>
    <t>FAUR, Corneliu</t>
  </si>
  <si>
    <t>LACATIS, Alexandru</t>
  </si>
  <si>
    <t>DONCIU, Cosmin</t>
  </si>
  <si>
    <t>GHEORGHIU, Alexandru</t>
  </si>
  <si>
    <t>CRIVEI, Septimiu</t>
  </si>
  <si>
    <t>MIHAI, Alice</t>
  </si>
  <si>
    <t>MIHALACHE, Vasile</t>
  </si>
  <si>
    <t>BOLDOR, Daniela</t>
  </si>
  <si>
    <t>ROMAN, Gheorghe</t>
  </si>
  <si>
    <t>PANTIS, Mihai</t>
  </si>
  <si>
    <t>SOARE, Cristian</t>
  </si>
  <si>
    <t>VAGAI, Liana</t>
  </si>
  <si>
    <t>GHEORGHE, Bogdan</t>
  </si>
  <si>
    <t>DALE, Marinela</t>
  </si>
  <si>
    <t>STANCULESCU, Mihai</t>
  </si>
  <si>
    <t>ROMANESCU, Ioan</t>
  </si>
  <si>
    <t>ISOP, Cristian</t>
  </si>
  <si>
    <t>CZAHER, Alexandru</t>
  </si>
  <si>
    <t>BOJITA, Mircea</t>
  </si>
  <si>
    <t>ZBRANCA, Emil</t>
  </si>
  <si>
    <t>COSTEA, Nistor</t>
  </si>
  <si>
    <t>GHETA, Ciprian</t>
  </si>
  <si>
    <t>MANEA, Cristian-Daniel</t>
  </si>
  <si>
    <t>Argus Tg. Frumos</t>
  </si>
  <si>
    <t>Universitatea Cluj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</si>
</sst>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</numFmts>
  <fonts count="41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sz val="8"/>
      <name val="Tahoma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8"/>
      <name val="Tahoma"/>
      <family val="2"/>
    </font>
    <font>
      <sz val="9"/>
      <name val="Arial CE"/>
      <family val="0"/>
    </font>
    <font>
      <sz val="12"/>
      <name val="Arial"/>
      <family val="0"/>
    </font>
    <font>
      <u val="single"/>
      <sz val="12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b/>
      <u val="single"/>
      <sz val="12"/>
      <color indexed="10"/>
      <name val="Arial CE"/>
      <family val="0"/>
    </font>
    <font>
      <b/>
      <sz val="6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7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4" fillId="0" borderId="2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/>
    </xf>
    <xf numFmtId="1" fontId="4" fillId="0" borderId="2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4" fillId="0" borderId="19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Continuous"/>
    </xf>
    <xf numFmtId="2" fontId="4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18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0" fontId="4" fillId="0" borderId="2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5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" fontId="4" fillId="0" borderId="39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 horizontal="centerContinuous"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5" fillId="0" borderId="0" xfId="46" applyFont="1" applyBorder="1" applyAlignment="1">
      <alignment horizontal="center" wrapText="1"/>
      <protection/>
    </xf>
    <xf numFmtId="0" fontId="3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36" fillId="0" borderId="0" xfId="0" applyNumberFormat="1" applyFont="1" applyAlignment="1">
      <alignment horizontal="right"/>
    </xf>
    <xf numFmtId="1" fontId="3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Alignment="1">
      <alignment horizontal="left"/>
    </xf>
    <xf numFmtId="1" fontId="0" fillId="0" borderId="40" xfId="0" applyNumberFormat="1" applyFont="1" applyBorder="1" applyAlignment="1">
      <alignment horizontal="right"/>
    </xf>
    <xf numFmtId="1" fontId="0" fillId="0" borderId="41" xfId="0" applyNumberFormat="1" applyFont="1" applyBorder="1" applyAlignment="1">
      <alignment horizontal="right"/>
    </xf>
    <xf numFmtId="1" fontId="8" fillId="0" borderId="40" xfId="0" applyNumberFormat="1" applyFont="1" applyBorder="1" applyAlignment="1">
      <alignment horizontal="right"/>
    </xf>
    <xf numFmtId="1" fontId="8" fillId="0" borderId="41" xfId="0" applyNumberFormat="1" applyFont="1" applyBorder="1" applyAlignment="1">
      <alignment horizontal="right"/>
    </xf>
    <xf numFmtId="0" fontId="1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1" fontId="6" fillId="0" borderId="40" xfId="0" applyNumberFormat="1" applyFont="1" applyBorder="1" applyAlignment="1">
      <alignment/>
    </xf>
    <xf numFmtId="1" fontId="36" fillId="0" borderId="41" xfId="0" applyNumberFormat="1" applyFont="1" applyBorder="1" applyAlignment="1">
      <alignment horizontal="right"/>
    </xf>
    <xf numFmtId="1" fontId="37" fillId="0" borderId="41" xfId="0" applyNumberFormat="1" applyFont="1" applyBorder="1" applyAlignment="1">
      <alignment horizontal="right"/>
    </xf>
    <xf numFmtId="1" fontId="6" fillId="0" borderId="41" xfId="0" applyNumberFormat="1" applyFont="1" applyBorder="1" applyAlignment="1">
      <alignment horizontal="right"/>
    </xf>
    <xf numFmtId="1" fontId="6" fillId="0" borderId="41" xfId="0" applyNumberFormat="1" applyFont="1" applyBorder="1" applyAlignment="1">
      <alignment horizontal="right"/>
    </xf>
    <xf numFmtId="1" fontId="6" fillId="0" borderId="40" xfId="0" applyNumberFormat="1" applyFont="1" applyBorder="1" applyAlignment="1">
      <alignment horizontal="right"/>
    </xf>
    <xf numFmtId="1" fontId="8" fillId="0" borderId="42" xfId="0" applyNumberFormat="1" applyFont="1" applyBorder="1" applyAlignment="1">
      <alignment/>
    </xf>
    <xf numFmtId="1" fontId="37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9" fillId="0" borderId="42" xfId="0" applyNumberFormat="1" applyFont="1" applyBorder="1" applyAlignment="1">
      <alignment horizontal="right"/>
    </xf>
    <xf numFmtId="1" fontId="37" fillId="0" borderId="42" xfId="0" applyNumberFormat="1" applyFont="1" applyBorder="1" applyAlignment="1">
      <alignment/>
    </xf>
    <xf numFmtId="1" fontId="40" fillId="0" borderId="42" xfId="0" applyNumberFormat="1" applyFont="1" applyBorder="1" applyAlignment="1">
      <alignment/>
    </xf>
    <xf numFmtId="0" fontId="39" fillId="0" borderId="42" xfId="0" applyFont="1" applyBorder="1" applyAlignment="1">
      <alignment horizontal="right"/>
    </xf>
    <xf numFmtId="1" fontId="0" fillId="24" borderId="0" xfId="0" applyNumberFormat="1" applyFont="1" applyFill="1" applyAlignment="1">
      <alignment horizontal="right"/>
    </xf>
    <xf numFmtId="1" fontId="0" fillId="24" borderId="40" xfId="0" applyNumberFormat="1" applyFont="1" applyFill="1" applyBorder="1" applyAlignment="1">
      <alignment horizontal="right"/>
    </xf>
    <xf numFmtId="1" fontId="0" fillId="24" borderId="0" xfId="0" applyNumberFormat="1" applyFont="1" applyFill="1" applyAlignment="1">
      <alignment horizontal="right"/>
    </xf>
    <xf numFmtId="1" fontId="16" fillId="0" borderId="0" xfId="0" applyNumberFormat="1" applyFont="1" applyAlignment="1">
      <alignment horizontal="center"/>
    </xf>
    <xf numFmtId="1" fontId="16" fillId="0" borderId="40" xfId="0" applyNumberFormat="1" applyFont="1" applyBorder="1" applyAlignment="1">
      <alignment horizontal="center"/>
    </xf>
    <xf numFmtId="1" fontId="16" fillId="0" borderId="4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00FF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>
      <xdr:nvSpPr>
        <xdr:cNvPr id="1" name="Rectangle 23"/>
        <xdr:cNvSpPr>
          <a:spLocks/>
        </xdr:cNvSpPr>
      </xdr:nvSpPr>
      <xdr:spPr>
        <a:xfrm>
          <a:off x="12830175" y="7820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itraj%20scrabble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2Desfasurator"/>
      <sheetName val="D3Clasament"/>
    </sheetNames>
    <definedNames>
      <definedName name="Atribui_loc"/>
      <definedName name="Creare_baza_de_date"/>
      <definedName name="Incheiere_tur"/>
      <definedName name="Jucator_absent"/>
      <definedName name="Mese_Clas"/>
      <definedName name="OrdonAlfa"/>
      <definedName name="Ordonare"/>
      <definedName name="OrdonMasa"/>
      <definedName name="Preluare_rating"/>
      <definedName name="RomFra1"/>
      <definedName name="Scor_general"/>
      <definedName name="Transfer"/>
      <definedName name="Vizualizare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99"/>
  <sheetViews>
    <sheetView workbookViewId="0" topLeftCell="A1">
      <pane ySplit="19" topLeftCell="BM20" activePane="bottomLeft" state="frozen"/>
      <selection pane="topLeft" activeCell="A1" sqref="A1"/>
      <selection pane="bottomLeft" activeCell="H21" sqref="H21"/>
    </sheetView>
  </sheetViews>
  <sheetFormatPr defaultColWidth="9.140625" defaultRowHeight="12"/>
  <cols>
    <col min="1" max="1" width="8.28125" style="30" customWidth="1"/>
    <col min="2" max="2" width="9.28125" style="30" customWidth="1"/>
    <col min="3" max="3" width="1.8515625" style="30" customWidth="1"/>
    <col min="4" max="4" width="41.7109375" style="30" customWidth="1"/>
    <col min="5" max="5" width="9.28125" style="31" customWidth="1"/>
    <col min="6" max="6" width="12.421875" style="31" customWidth="1"/>
    <col min="7" max="7" width="0" style="30" hidden="1" customWidth="1"/>
    <col min="8" max="8" width="9.28125" style="49" customWidth="1"/>
    <col min="9" max="16384" width="9.28125" style="30" customWidth="1"/>
  </cols>
  <sheetData>
    <row r="1" ht="15">
      <c r="A1" s="30" t="s">
        <v>54</v>
      </c>
    </row>
    <row r="2" ht="15">
      <c r="A2" s="30" t="s">
        <v>55</v>
      </c>
    </row>
    <row r="3" ht="15">
      <c r="M3" s="30" t="s">
        <v>53</v>
      </c>
    </row>
    <row r="4" spans="4:8" s="34" customFormat="1" ht="18">
      <c r="D4" s="35" t="s">
        <v>13</v>
      </c>
      <c r="E4" s="42" t="s">
        <v>25</v>
      </c>
      <c r="F4" s="96"/>
      <c r="H4" s="50"/>
    </row>
    <row r="5" spans="2:4" ht="15">
      <c r="B5" s="33" t="s">
        <v>0</v>
      </c>
      <c r="D5" s="32"/>
    </row>
    <row r="6" spans="1:8" ht="15">
      <c r="A6" s="93" t="s">
        <v>46</v>
      </c>
      <c r="B6" s="32" t="s">
        <v>14</v>
      </c>
      <c r="C6" s="32"/>
      <c r="D6" s="30" t="s">
        <v>49</v>
      </c>
      <c r="E6" s="30" t="s">
        <v>1</v>
      </c>
      <c r="F6" s="31" t="s">
        <v>47</v>
      </c>
      <c r="H6" s="44" t="s">
        <v>18</v>
      </c>
    </row>
    <row r="7" spans="1:10" ht="18" customHeight="1" hidden="1">
      <c r="A7" s="93"/>
      <c r="B7" s="34"/>
      <c r="C7" s="34"/>
      <c r="D7" s="35" t="s">
        <v>33</v>
      </c>
      <c r="E7" s="89" t="s">
        <v>51</v>
      </c>
      <c r="F7" s="96"/>
      <c r="G7" s="90" t="s">
        <v>34</v>
      </c>
      <c r="H7" s="50"/>
      <c r="I7" s="34"/>
      <c r="J7" s="34"/>
    </row>
    <row r="8" spans="1:7" ht="15" hidden="1">
      <c r="A8" s="93"/>
      <c r="B8" s="33" t="s">
        <v>0</v>
      </c>
      <c r="D8" s="32"/>
      <c r="G8" s="91"/>
    </row>
    <row r="9" spans="1:8" ht="15" hidden="1">
      <c r="A9" s="93" t="s">
        <v>45</v>
      </c>
      <c r="B9" s="32" t="s">
        <v>35</v>
      </c>
      <c r="C9" s="32"/>
      <c r="D9" s="30" t="s">
        <v>36</v>
      </c>
      <c r="E9" s="31" t="s">
        <v>37</v>
      </c>
      <c r="F9" s="31" t="s">
        <v>1</v>
      </c>
      <c r="G9" s="91" t="s">
        <v>38</v>
      </c>
      <c r="H9" s="44" t="s">
        <v>39</v>
      </c>
    </row>
    <row r="10" ht="15" hidden="1">
      <c r="A10" s="93"/>
    </row>
    <row r="11" ht="15" hidden="1">
      <c r="A11" s="93"/>
    </row>
    <row r="12" ht="15" hidden="1">
      <c r="A12" s="93"/>
    </row>
    <row r="13" ht="15" hidden="1">
      <c r="A13" s="93"/>
    </row>
    <row r="14" ht="15" hidden="1">
      <c r="A14" s="93"/>
    </row>
    <row r="15" ht="15" hidden="1">
      <c r="A15" s="93"/>
    </row>
    <row r="16" ht="15" hidden="1">
      <c r="A16" s="93"/>
    </row>
    <row r="17" ht="15" hidden="1">
      <c r="A17" s="93"/>
    </row>
    <row r="18" ht="15" hidden="1">
      <c r="A18" s="93"/>
    </row>
    <row r="19" ht="15" hidden="1">
      <c r="A19" s="93"/>
    </row>
    <row r="20" ht="7.5" customHeight="1">
      <c r="A20" s="93"/>
    </row>
    <row r="21" spans="1:17" ht="15">
      <c r="A21" s="93">
        <v>8080010</v>
      </c>
      <c r="B21" s="30">
        <v>1</v>
      </c>
      <c r="C21" s="30" t="s">
        <v>57</v>
      </c>
      <c r="D21" s="88" t="s">
        <v>83</v>
      </c>
      <c r="E21" s="31" t="s">
        <v>24</v>
      </c>
      <c r="F21" s="31" t="s">
        <v>66</v>
      </c>
      <c r="G21" s="31"/>
      <c r="H21" s="49">
        <v>192.67500875444313</v>
      </c>
      <c r="I21"/>
      <c r="J21" s="98"/>
      <c r="K21" s="97"/>
      <c r="L21" s="98"/>
      <c r="M21" s="100"/>
      <c r="N21"/>
      <c r="O21"/>
      <c r="P21"/>
      <c r="Q21"/>
    </row>
    <row r="22" spans="1:13" ht="15">
      <c r="A22" s="93">
        <v>8080026</v>
      </c>
      <c r="B22" s="30">
        <v>2</v>
      </c>
      <c r="C22" s="30" t="s">
        <v>57</v>
      </c>
      <c r="D22" s="30" t="s">
        <v>68</v>
      </c>
      <c r="E22" s="31" t="s">
        <v>24</v>
      </c>
      <c r="F22" s="31" t="s">
        <v>59</v>
      </c>
      <c r="G22" s="31"/>
      <c r="H22" s="49">
        <v>191.2451409120602</v>
      </c>
      <c r="I22"/>
      <c r="J22" s="98"/>
      <c r="K22" s="97"/>
      <c r="L22" s="98"/>
      <c r="M22" s="100"/>
    </row>
    <row r="23" spans="1:13" ht="15">
      <c r="A23" s="93">
        <v>8080033</v>
      </c>
      <c r="B23" s="30">
        <v>3</v>
      </c>
      <c r="C23" s="30" t="s">
        <v>57</v>
      </c>
      <c r="D23" s="88" t="s">
        <v>74</v>
      </c>
      <c r="E23" s="31" t="s">
        <v>24</v>
      </c>
      <c r="F23" s="31" t="s">
        <v>66</v>
      </c>
      <c r="G23" s="31"/>
      <c r="H23" s="49">
        <v>185.57639436912777</v>
      </c>
      <c r="I23"/>
      <c r="J23" s="98"/>
      <c r="K23" s="97"/>
      <c r="L23" s="98"/>
      <c r="M23" s="100"/>
    </row>
    <row r="24" spans="1:13" ht="15">
      <c r="A24" s="93">
        <v>8080029</v>
      </c>
      <c r="B24" s="30">
        <v>4</v>
      </c>
      <c r="C24" s="30" t="s">
        <v>57</v>
      </c>
      <c r="D24" s="30" t="s">
        <v>70</v>
      </c>
      <c r="E24" s="31" t="s">
        <v>24</v>
      </c>
      <c r="F24" s="31" t="s">
        <v>59</v>
      </c>
      <c r="G24" s="31"/>
      <c r="H24" s="49">
        <v>186.36661680926954</v>
      </c>
      <c r="J24" s="98"/>
      <c r="K24" s="97"/>
      <c r="L24" s="98"/>
      <c r="M24" s="100"/>
    </row>
    <row r="25" spans="1:13" ht="15">
      <c r="A25" s="93">
        <v>8080053</v>
      </c>
      <c r="B25" s="30">
        <v>5</v>
      </c>
      <c r="C25" s="30" t="s">
        <v>57</v>
      </c>
      <c r="D25" s="30" t="s">
        <v>63</v>
      </c>
      <c r="E25" s="31" t="s">
        <v>24</v>
      </c>
      <c r="F25" s="31" t="s">
        <v>59</v>
      </c>
      <c r="G25" s="31"/>
      <c r="H25" s="49">
        <v>179.314525965605</v>
      </c>
      <c r="J25" s="99"/>
      <c r="K25" s="97"/>
      <c r="L25" s="99"/>
      <c r="M25" s="100"/>
    </row>
    <row r="26" spans="1:13" ht="15">
      <c r="A26" s="93">
        <v>8080035</v>
      </c>
      <c r="B26" s="30">
        <v>6</v>
      </c>
      <c r="C26" s="30" t="s">
        <v>57</v>
      </c>
      <c r="D26" s="30" t="s">
        <v>79</v>
      </c>
      <c r="E26" s="31" t="s">
        <v>24</v>
      </c>
      <c r="F26" s="31" t="s">
        <v>59</v>
      </c>
      <c r="G26" s="31"/>
      <c r="H26" s="49">
        <v>177.13988011214906</v>
      </c>
      <c r="J26" s="98"/>
      <c r="K26" s="97"/>
      <c r="L26" s="98"/>
      <c r="M26" s="100"/>
    </row>
    <row r="27" spans="1:13" ht="15">
      <c r="A27" s="93">
        <v>8080003</v>
      </c>
      <c r="B27" s="30">
        <v>8</v>
      </c>
      <c r="C27" s="30" t="s">
        <v>57</v>
      </c>
      <c r="D27" s="30" t="s">
        <v>67</v>
      </c>
      <c r="E27" s="31" t="s">
        <v>24</v>
      </c>
      <c r="F27" s="31" t="s">
        <v>66</v>
      </c>
      <c r="G27" s="31"/>
      <c r="H27" s="49">
        <v>176.7973969737381</v>
      </c>
      <c r="I27"/>
      <c r="J27" s="98"/>
      <c r="K27" s="97"/>
      <c r="L27" s="98"/>
      <c r="M27" s="100"/>
    </row>
    <row r="28" spans="1:17" ht="15">
      <c r="A28" s="93">
        <v>8080015</v>
      </c>
      <c r="B28" s="30">
        <v>9</v>
      </c>
      <c r="C28" s="30" t="s">
        <v>57</v>
      </c>
      <c r="D28" s="30" t="s">
        <v>84</v>
      </c>
      <c r="E28" s="31" t="s">
        <v>24</v>
      </c>
      <c r="F28" s="31" t="s">
        <v>78</v>
      </c>
      <c r="G28" s="31"/>
      <c r="H28" s="49">
        <v>169.88611488445574</v>
      </c>
      <c r="I28"/>
      <c r="J28" s="98"/>
      <c r="K28" s="97"/>
      <c r="L28" s="98"/>
      <c r="M28" s="100"/>
      <c r="N28"/>
      <c r="O28"/>
      <c r="P28"/>
      <c r="Q28"/>
    </row>
    <row r="29" spans="1:17" ht="15">
      <c r="A29" s="93">
        <v>8080004</v>
      </c>
      <c r="B29" s="30">
        <v>10</v>
      </c>
      <c r="C29" s="30" t="s">
        <v>57</v>
      </c>
      <c r="D29" s="88" t="s">
        <v>77</v>
      </c>
      <c r="E29" s="31" t="s">
        <v>24</v>
      </c>
      <c r="F29" s="31" t="s">
        <v>78</v>
      </c>
      <c r="G29" s="31"/>
      <c r="H29" s="49">
        <v>164.13402927916138</v>
      </c>
      <c r="I29"/>
      <c r="J29" s="98"/>
      <c r="K29" s="97"/>
      <c r="L29" s="98"/>
      <c r="M29" s="100"/>
      <c r="N29"/>
      <c r="O29"/>
      <c r="P29"/>
      <c r="Q29"/>
    </row>
    <row r="30" spans="1:17" ht="15">
      <c r="A30" s="93">
        <v>8080041</v>
      </c>
      <c r="B30" s="30">
        <v>11</v>
      </c>
      <c r="C30" s="30" t="s">
        <v>57</v>
      </c>
      <c r="D30" s="30" t="s">
        <v>81</v>
      </c>
      <c r="E30" s="31" t="s">
        <v>24</v>
      </c>
      <c r="F30" s="31" t="s">
        <v>66</v>
      </c>
      <c r="G30" s="31"/>
      <c r="H30" s="49">
        <v>158.63359917195402</v>
      </c>
      <c r="I30"/>
      <c r="J30" s="98"/>
      <c r="K30" s="97"/>
      <c r="L30" s="98"/>
      <c r="M30" s="100"/>
      <c r="N30"/>
      <c r="O30"/>
      <c r="P30"/>
      <c r="Q30"/>
    </row>
    <row r="31" spans="1:13" ht="15">
      <c r="A31" s="93">
        <v>8080021</v>
      </c>
      <c r="B31" s="30">
        <v>12</v>
      </c>
      <c r="C31" s="30" t="s">
        <v>57</v>
      </c>
      <c r="D31" s="30" t="s">
        <v>60</v>
      </c>
      <c r="E31" s="31" t="s">
        <v>24</v>
      </c>
      <c r="F31" s="31" t="s">
        <v>59</v>
      </c>
      <c r="G31" s="31"/>
      <c r="H31" s="49">
        <v>154.78415407628805</v>
      </c>
      <c r="I31"/>
      <c r="J31" s="98"/>
      <c r="K31" s="97"/>
      <c r="L31" s="98"/>
      <c r="M31" s="100"/>
    </row>
    <row r="32" spans="1:13" ht="15">
      <c r="A32" s="93">
        <v>8080025</v>
      </c>
      <c r="B32" s="30">
        <v>13</v>
      </c>
      <c r="C32" s="30" t="s">
        <v>57</v>
      </c>
      <c r="D32" s="88" t="s">
        <v>64</v>
      </c>
      <c r="E32" s="31" t="s">
        <v>24</v>
      </c>
      <c r="F32" s="31" t="s">
        <v>59</v>
      </c>
      <c r="G32" s="31"/>
      <c r="H32" s="49">
        <v>153.28794243625768</v>
      </c>
      <c r="I32"/>
      <c r="J32" s="98"/>
      <c r="K32" s="97"/>
      <c r="L32" s="98"/>
      <c r="M32" s="100"/>
    </row>
    <row r="33" spans="1:13" ht="15">
      <c r="A33" s="93">
        <v>8080007</v>
      </c>
      <c r="B33" s="30">
        <v>14</v>
      </c>
      <c r="C33" s="30" t="s">
        <v>57</v>
      </c>
      <c r="D33" s="30" t="s">
        <v>80</v>
      </c>
      <c r="E33" s="31" t="s">
        <v>24</v>
      </c>
      <c r="F33" s="31" t="s">
        <v>59</v>
      </c>
      <c r="G33" s="31"/>
      <c r="H33" s="49">
        <v>149.78180462091274</v>
      </c>
      <c r="I33"/>
      <c r="J33" s="98"/>
      <c r="K33" s="97"/>
      <c r="L33" s="98"/>
      <c r="M33" s="100"/>
    </row>
    <row r="34" spans="1:13" ht="15">
      <c r="A34" s="93">
        <v>8080028</v>
      </c>
      <c r="B34" s="30">
        <v>15</v>
      </c>
      <c r="C34" s="30" t="s">
        <v>57</v>
      </c>
      <c r="D34" s="30" t="s">
        <v>69</v>
      </c>
      <c r="E34" s="31" t="s">
        <v>24</v>
      </c>
      <c r="F34" s="31" t="s">
        <v>66</v>
      </c>
      <c r="G34" s="31"/>
      <c r="H34" s="49">
        <v>146.36080031569807</v>
      </c>
      <c r="J34" s="98"/>
      <c r="K34" s="97"/>
      <c r="L34" s="98"/>
      <c r="M34" s="100"/>
    </row>
    <row r="35" spans="1:17" ht="15">
      <c r="A35" s="93">
        <v>8080067</v>
      </c>
      <c r="B35" s="30">
        <v>16</v>
      </c>
      <c r="C35" s="30" t="s">
        <v>57</v>
      </c>
      <c r="D35" s="30" t="s">
        <v>82</v>
      </c>
      <c r="E35" s="31" t="s">
        <v>24</v>
      </c>
      <c r="F35" s="31" t="s">
        <v>62</v>
      </c>
      <c r="G35" s="31"/>
      <c r="H35" s="49">
        <v>136.54671834759966</v>
      </c>
      <c r="I35"/>
      <c r="J35" s="98"/>
      <c r="K35" s="97"/>
      <c r="L35" s="98"/>
      <c r="M35" s="100"/>
      <c r="N35"/>
      <c r="O35"/>
      <c r="P35"/>
      <c r="Q35"/>
    </row>
    <row r="36" spans="1:13" ht="15">
      <c r="A36" s="93">
        <v>8080107</v>
      </c>
      <c r="B36" s="30">
        <v>17</v>
      </c>
      <c r="C36" s="30" t="s">
        <v>57</v>
      </c>
      <c r="D36" s="30" t="s">
        <v>65</v>
      </c>
      <c r="E36" s="31" t="s">
        <v>24</v>
      </c>
      <c r="F36" s="31" t="s">
        <v>66</v>
      </c>
      <c r="G36" s="31"/>
      <c r="H36" s="49">
        <v>134.63308857265352</v>
      </c>
      <c r="I36"/>
      <c r="J36" s="98"/>
      <c r="K36" s="97"/>
      <c r="L36" s="98"/>
      <c r="M36" s="100"/>
    </row>
    <row r="37" spans="1:13" ht="15">
      <c r="A37" s="93">
        <v>8080020</v>
      </c>
      <c r="B37" s="30">
        <v>18</v>
      </c>
      <c r="C37" s="30" t="s">
        <v>57</v>
      </c>
      <c r="D37" s="30" t="s">
        <v>58</v>
      </c>
      <c r="E37" s="31" t="s">
        <v>24</v>
      </c>
      <c r="F37" s="31" t="s">
        <v>59</v>
      </c>
      <c r="G37" s="31"/>
      <c r="H37" s="49">
        <v>129.6199307305826</v>
      </c>
      <c r="I37"/>
      <c r="J37" s="98"/>
      <c r="K37" s="97"/>
      <c r="L37" s="98"/>
      <c r="M37" s="100"/>
    </row>
    <row r="38" spans="1:13" ht="15">
      <c r="A38" s="93">
        <v>8080105</v>
      </c>
      <c r="B38" s="30">
        <v>19</v>
      </c>
      <c r="C38" s="30" t="s">
        <v>57</v>
      </c>
      <c r="D38" s="30" t="s">
        <v>61</v>
      </c>
      <c r="E38" s="31" t="s">
        <v>24</v>
      </c>
      <c r="F38" s="31" t="s">
        <v>62</v>
      </c>
      <c r="G38" s="31"/>
      <c r="H38" s="49">
        <v>123.89286823948483</v>
      </c>
      <c r="I38"/>
      <c r="J38" s="98"/>
      <c r="K38" s="97"/>
      <c r="L38" s="98"/>
      <c r="M38" s="100"/>
    </row>
    <row r="39" spans="1:13" ht="15">
      <c r="A39" s="93">
        <v>8080122</v>
      </c>
      <c r="B39" s="30">
        <v>20</v>
      </c>
      <c r="C39" s="30" t="s">
        <v>57</v>
      </c>
      <c r="D39" s="30" t="s">
        <v>85</v>
      </c>
      <c r="E39" s="31" t="s">
        <v>24</v>
      </c>
      <c r="F39" s="31" t="s">
        <v>72</v>
      </c>
      <c r="G39" s="31"/>
      <c r="H39" s="49">
        <v>123.14441331563421</v>
      </c>
      <c r="J39" s="98"/>
      <c r="K39" s="97"/>
      <c r="L39" s="98"/>
      <c r="M39" s="100"/>
    </row>
    <row r="40" spans="1:13" ht="15">
      <c r="A40" s="93">
        <v>8080113</v>
      </c>
      <c r="B40" s="30">
        <v>21</v>
      </c>
      <c r="C40" s="30" t="s">
        <v>57</v>
      </c>
      <c r="D40" s="30" t="s">
        <v>73</v>
      </c>
      <c r="E40" s="31" t="s">
        <v>24</v>
      </c>
      <c r="F40" s="31" t="s">
        <v>72</v>
      </c>
      <c r="G40" s="31"/>
      <c r="H40" s="49">
        <v>117.52069198784866</v>
      </c>
      <c r="J40" s="98"/>
      <c r="K40" s="97"/>
      <c r="L40" s="98"/>
      <c r="M40" s="100"/>
    </row>
    <row r="41" spans="1:13" ht="15">
      <c r="A41" s="93">
        <v>8080047</v>
      </c>
      <c r="B41" s="30">
        <v>22</v>
      </c>
      <c r="C41" s="30" t="s">
        <v>57</v>
      </c>
      <c r="D41" s="30" t="s">
        <v>86</v>
      </c>
      <c r="E41" s="31" t="s">
        <v>24</v>
      </c>
      <c r="F41" s="31" t="s">
        <v>59</v>
      </c>
      <c r="G41" s="31"/>
      <c r="H41" s="49">
        <v>0</v>
      </c>
      <c r="I41"/>
      <c r="J41" s="98"/>
      <c r="K41" s="97"/>
      <c r="L41" s="98"/>
      <c r="M41" s="100"/>
    </row>
    <row r="42" spans="1:17" ht="15">
      <c r="A42" s="93">
        <v>8080134</v>
      </c>
      <c r="B42" s="30">
        <v>23</v>
      </c>
      <c r="C42" s="30" t="s">
        <v>57</v>
      </c>
      <c r="D42" s="30" t="s">
        <v>71</v>
      </c>
      <c r="E42" s="31" t="s">
        <v>24</v>
      </c>
      <c r="F42" s="31" t="s">
        <v>72</v>
      </c>
      <c r="G42" s="31"/>
      <c r="H42" s="49">
        <v>0</v>
      </c>
      <c r="I42"/>
      <c r="J42" s="98"/>
      <c r="K42" s="97"/>
      <c r="L42" s="98"/>
      <c r="M42" s="100"/>
      <c r="N42"/>
      <c r="O42"/>
      <c r="P42"/>
      <c r="Q42"/>
    </row>
    <row r="43" spans="1:17" ht="15">
      <c r="A43" s="93">
        <v>8080114</v>
      </c>
      <c r="B43" s="30">
        <v>24</v>
      </c>
      <c r="C43" s="30" t="s">
        <v>57</v>
      </c>
      <c r="D43" s="30" t="s">
        <v>87</v>
      </c>
      <c r="E43" s="31" t="s">
        <v>24</v>
      </c>
      <c r="F43" s="31" t="s">
        <v>59</v>
      </c>
      <c r="G43" s="31"/>
      <c r="H43" s="49">
        <v>0</v>
      </c>
      <c r="I43"/>
      <c r="J43" s="98"/>
      <c r="K43" s="97"/>
      <c r="L43" s="98"/>
      <c r="M43" s="100"/>
      <c r="N43"/>
      <c r="O43"/>
      <c r="P43"/>
      <c r="Q43"/>
    </row>
    <row r="44" spans="1:13" ht="15">
      <c r="A44" s="93">
        <v>8080901</v>
      </c>
      <c r="B44" s="30">
        <v>25</v>
      </c>
      <c r="C44" s="30" t="s">
        <v>57</v>
      </c>
      <c r="D44" s="30" t="s">
        <v>75</v>
      </c>
      <c r="E44" s="31" t="s">
        <v>24</v>
      </c>
      <c r="F44" s="31" t="s">
        <v>76</v>
      </c>
      <c r="G44" s="31"/>
      <c r="H44" s="49">
        <v>0</v>
      </c>
      <c r="I44"/>
      <c r="J44" s="98"/>
      <c r="K44" s="97"/>
      <c r="L44" s="98"/>
      <c r="M44" s="100"/>
    </row>
    <row r="45" spans="1:13" ht="15">
      <c r="A45" s="93"/>
      <c r="G45" s="31"/>
      <c r="I45"/>
      <c r="J45" s="98"/>
      <c r="K45" s="97"/>
      <c r="L45" s="98"/>
      <c r="M45" s="100"/>
    </row>
    <row r="46" spans="1:13" ht="15">
      <c r="A46" s="93"/>
      <c r="G46" s="31"/>
      <c r="J46" s="98"/>
      <c r="K46" s="97"/>
      <c r="L46" s="98"/>
      <c r="M46" s="100"/>
    </row>
    <row r="47" spans="1:13" ht="15">
      <c r="A47" s="93"/>
      <c r="G47" s="31"/>
      <c r="I47"/>
      <c r="J47" s="98"/>
      <c r="K47" s="97"/>
      <c r="L47" s="98"/>
      <c r="M47" s="100"/>
    </row>
    <row r="48" spans="1:13" ht="15">
      <c r="A48" s="93"/>
      <c r="G48" s="31"/>
      <c r="J48" s="98"/>
      <c r="K48" s="97"/>
      <c r="L48" s="98"/>
      <c r="M48" s="100"/>
    </row>
    <row r="49" spans="1:13" ht="15">
      <c r="A49" s="93"/>
      <c r="G49" s="31"/>
      <c r="J49" s="98"/>
      <c r="K49" s="97"/>
      <c r="L49" s="98"/>
      <c r="M49" s="100"/>
    </row>
    <row r="50" spans="1:13" ht="15">
      <c r="A50" s="93"/>
      <c r="G50" s="31"/>
      <c r="J50" s="98"/>
      <c r="K50" s="97"/>
      <c r="L50" s="98"/>
      <c r="M50" s="100"/>
    </row>
    <row r="51" spans="1:13" ht="15">
      <c r="A51" s="93"/>
      <c r="G51" s="31"/>
      <c r="J51" s="98"/>
      <c r="K51" s="97"/>
      <c r="L51" s="98"/>
      <c r="M51" s="100"/>
    </row>
    <row r="52" spans="1:13" ht="15">
      <c r="A52" s="93"/>
      <c r="D52" s="88"/>
      <c r="G52" s="31"/>
      <c r="J52" s="98"/>
      <c r="K52" s="97"/>
      <c r="L52" s="98"/>
      <c r="M52" s="100"/>
    </row>
    <row r="53" spans="1:13" ht="15">
      <c r="A53" s="93"/>
      <c r="G53" s="31"/>
      <c r="J53" s="98"/>
      <c r="K53" s="97"/>
      <c r="L53" s="98"/>
      <c r="M53" s="100"/>
    </row>
    <row r="54" spans="1:13" ht="15">
      <c r="A54" s="93"/>
      <c r="G54" s="31"/>
      <c r="J54" s="98"/>
      <c r="K54" s="97"/>
      <c r="L54" s="98"/>
      <c r="M54" s="100"/>
    </row>
    <row r="55" spans="1:13" ht="15">
      <c r="A55" s="93"/>
      <c r="G55" s="31"/>
      <c r="I55"/>
      <c r="J55" s="98"/>
      <c r="K55" s="97"/>
      <c r="L55" s="98"/>
      <c r="M55" s="100"/>
    </row>
    <row r="56" spans="1:13" ht="15">
      <c r="A56" s="93"/>
      <c r="G56" s="31"/>
      <c r="J56" s="98"/>
      <c r="K56" s="97"/>
      <c r="L56" s="98"/>
      <c r="M56" s="100"/>
    </row>
    <row r="57" spans="1:17" ht="15">
      <c r="A57" s="93"/>
      <c r="G57" s="31"/>
      <c r="I57"/>
      <c r="J57" s="98"/>
      <c r="K57" s="97"/>
      <c r="L57" s="98"/>
      <c r="M57" s="100"/>
      <c r="N57"/>
      <c r="O57"/>
      <c r="P57"/>
      <c r="Q57"/>
    </row>
    <row r="58" spans="1:13" ht="15">
      <c r="A58" s="93"/>
      <c r="D58" s="88"/>
      <c r="G58" s="31"/>
      <c r="I58"/>
      <c r="J58" s="98"/>
      <c r="K58" s="97"/>
      <c r="L58" s="98"/>
      <c r="M58" s="100"/>
    </row>
    <row r="59" spans="1:13" ht="15">
      <c r="A59" s="93"/>
      <c r="D59" s="88"/>
      <c r="G59" s="31"/>
      <c r="I59"/>
      <c r="J59" s="98"/>
      <c r="K59" s="97"/>
      <c r="L59" s="98"/>
      <c r="M59" s="100"/>
    </row>
    <row r="60" spans="1:13" ht="15">
      <c r="A60" s="93"/>
      <c r="D60" s="88"/>
      <c r="G60" s="31"/>
      <c r="J60" s="98"/>
      <c r="K60" s="97"/>
      <c r="L60" s="98"/>
      <c r="M60" s="100"/>
    </row>
    <row r="61" spans="1:13" ht="15">
      <c r="A61" s="93"/>
      <c r="D61" s="88"/>
      <c r="G61" s="31"/>
      <c r="I61"/>
      <c r="J61" s="98"/>
      <c r="K61" s="97"/>
      <c r="L61" s="98"/>
      <c r="M61" s="100"/>
    </row>
    <row r="62" spans="1:17" ht="15">
      <c r="A62" s="93"/>
      <c r="G62" s="31"/>
      <c r="I62"/>
      <c r="J62" s="98"/>
      <c r="K62" s="97"/>
      <c r="L62" s="98"/>
      <c r="M62" s="100"/>
      <c r="N62"/>
      <c r="O62"/>
      <c r="P62"/>
      <c r="Q62"/>
    </row>
    <row r="63" spans="1:13" ht="15">
      <c r="A63" s="93"/>
      <c r="G63" s="31"/>
      <c r="I63"/>
      <c r="J63" s="98"/>
      <c r="K63" s="97"/>
      <c r="L63" s="98"/>
      <c r="M63" s="100"/>
    </row>
    <row r="64" spans="1:17" ht="15">
      <c r="A64" s="93"/>
      <c r="G64" s="31"/>
      <c r="I64"/>
      <c r="J64" s="98"/>
      <c r="K64" s="97"/>
      <c r="L64" s="98"/>
      <c r="M64" s="100"/>
      <c r="N64"/>
      <c r="O64"/>
      <c r="P64"/>
      <c r="Q64"/>
    </row>
    <row r="65" spans="1:13" ht="15">
      <c r="A65" s="93"/>
      <c r="D65" s="88"/>
      <c r="G65" s="31"/>
      <c r="I65"/>
      <c r="J65" s="98"/>
      <c r="K65" s="97"/>
      <c r="L65" s="98"/>
      <c r="M65" s="100"/>
    </row>
    <row r="66" spans="1:13" ht="15">
      <c r="A66" s="93"/>
      <c r="G66" s="31"/>
      <c r="I66"/>
      <c r="J66" s="98"/>
      <c r="K66" s="97"/>
      <c r="L66" s="98"/>
      <c r="M66" s="100"/>
    </row>
    <row r="67" spans="1:13" ht="15">
      <c r="A67" s="93"/>
      <c r="G67" s="31"/>
      <c r="I67"/>
      <c r="J67" s="98"/>
      <c r="K67" s="97"/>
      <c r="L67" s="98"/>
      <c r="M67" s="100"/>
    </row>
    <row r="68" spans="1:13" ht="15">
      <c r="A68" s="93"/>
      <c r="G68" s="31"/>
      <c r="J68" s="98"/>
      <c r="K68" s="97"/>
      <c r="L68" s="98"/>
      <c r="M68" s="100"/>
    </row>
    <row r="69" spans="1:13" ht="15">
      <c r="A69" s="93"/>
      <c r="G69" s="31"/>
      <c r="J69" s="98"/>
      <c r="K69" s="97"/>
      <c r="L69" s="98"/>
      <c r="M69" s="100"/>
    </row>
    <row r="70" spans="1:13" ht="15">
      <c r="A70" s="93"/>
      <c r="D70" s="88"/>
      <c r="G70" s="31"/>
      <c r="J70" s="98"/>
      <c r="K70" s="97"/>
      <c r="L70" s="98"/>
      <c r="M70" s="100"/>
    </row>
    <row r="71" spans="1:17" ht="15">
      <c r="A71" s="93"/>
      <c r="G71" s="31"/>
      <c r="I71"/>
      <c r="J71" s="98"/>
      <c r="K71" s="97"/>
      <c r="L71" s="98"/>
      <c r="M71" s="100"/>
      <c r="N71"/>
      <c r="O71"/>
      <c r="P71"/>
      <c r="Q71"/>
    </row>
    <row r="72" spans="1:13" ht="15">
      <c r="A72" s="93"/>
      <c r="G72" s="31"/>
      <c r="J72" s="98"/>
      <c r="K72" s="97"/>
      <c r="L72" s="98"/>
      <c r="M72" s="100"/>
    </row>
    <row r="73" spans="1:17" ht="15">
      <c r="A73" s="93"/>
      <c r="G73" s="31"/>
      <c r="I73"/>
      <c r="J73" s="98"/>
      <c r="K73" s="97"/>
      <c r="L73" s="98"/>
      <c r="M73" s="100"/>
      <c r="N73"/>
      <c r="O73"/>
      <c r="P73"/>
      <c r="Q73"/>
    </row>
    <row r="74" spans="1:13" ht="15">
      <c r="A74" s="93"/>
      <c r="G74" s="31"/>
      <c r="I74"/>
      <c r="J74" s="98"/>
      <c r="K74" s="97"/>
      <c r="L74" s="98"/>
      <c r="M74" s="100"/>
    </row>
    <row r="75" spans="1:13" ht="15">
      <c r="A75" s="93"/>
      <c r="G75" s="31"/>
      <c r="I75"/>
      <c r="J75" s="98"/>
      <c r="K75" s="97"/>
      <c r="L75" s="98"/>
      <c r="M75" s="100"/>
    </row>
    <row r="76" spans="1:13" ht="15">
      <c r="A76" s="93"/>
      <c r="D76" s="88"/>
      <c r="G76" s="31"/>
      <c r="J76" s="98"/>
      <c r="K76" s="97"/>
      <c r="L76" s="98"/>
      <c r="M76" s="100"/>
    </row>
    <row r="77" spans="1:13" ht="15">
      <c r="A77" s="93"/>
      <c r="G77" s="31"/>
      <c r="I77"/>
      <c r="J77" s="98"/>
      <c r="K77" s="97"/>
      <c r="L77" s="98"/>
      <c r="M77" s="100"/>
    </row>
    <row r="78" spans="1:13" ht="15">
      <c r="A78" s="93"/>
      <c r="G78" s="31"/>
      <c r="I78"/>
      <c r="J78" s="98"/>
      <c r="K78" s="97"/>
      <c r="L78" s="98"/>
      <c r="M78" s="100"/>
    </row>
    <row r="79" spans="1:13" ht="15">
      <c r="A79" s="93"/>
      <c r="G79" s="31"/>
      <c r="J79" s="98"/>
      <c r="K79" s="97"/>
      <c r="L79" s="98"/>
      <c r="M79" s="100"/>
    </row>
    <row r="80" spans="1:13" ht="15">
      <c r="A80" s="93"/>
      <c r="G80" s="31"/>
      <c r="J80" s="98"/>
      <c r="K80" s="97"/>
      <c r="L80" s="98"/>
      <c r="M80" s="100"/>
    </row>
    <row r="81" spans="1:17" ht="15">
      <c r="A81" s="93"/>
      <c r="G81" s="31"/>
      <c r="I81"/>
      <c r="J81" s="98"/>
      <c r="K81" s="97"/>
      <c r="L81" s="98"/>
      <c r="M81" s="100"/>
      <c r="N81"/>
      <c r="O81"/>
      <c r="P81"/>
      <c r="Q81"/>
    </row>
    <row r="82" spans="1:13" ht="15">
      <c r="A82" s="93"/>
      <c r="G82" s="31"/>
      <c r="J82" s="98"/>
      <c r="K82" s="97"/>
      <c r="L82" s="98"/>
      <c r="M82" s="100"/>
    </row>
    <row r="83" spans="1:13" ht="15">
      <c r="A83" s="93"/>
      <c r="G83" s="31"/>
      <c r="H83" s="103"/>
      <c r="I83"/>
      <c r="J83" s="98"/>
      <c r="K83" s="97"/>
      <c r="L83" s="98"/>
      <c r="M83" s="100"/>
    </row>
    <row r="84" spans="1:13" ht="15">
      <c r="A84" s="93"/>
      <c r="G84" s="31"/>
      <c r="I84"/>
      <c r="J84" s="98"/>
      <c r="K84" s="97"/>
      <c r="L84" s="98"/>
      <c r="M84" s="100"/>
    </row>
    <row r="85" spans="1:17" ht="15">
      <c r="A85" s="93"/>
      <c r="G85" s="31"/>
      <c r="I85"/>
      <c r="J85" s="98"/>
      <c r="K85" s="97"/>
      <c r="L85" s="98"/>
      <c r="M85" s="100"/>
      <c r="N85"/>
      <c r="O85"/>
      <c r="P85"/>
      <c r="Q85"/>
    </row>
    <row r="86" spans="1:13" ht="15">
      <c r="A86" s="93"/>
      <c r="G86" s="31"/>
      <c r="J86" s="98"/>
      <c r="K86" s="97"/>
      <c r="L86" s="98"/>
      <c r="M86" s="100"/>
    </row>
    <row r="87" spans="1:13" ht="15">
      <c r="A87" s="93"/>
      <c r="G87" s="31"/>
      <c r="J87" s="98"/>
      <c r="K87" s="97"/>
      <c r="L87" s="98"/>
      <c r="M87" s="100"/>
    </row>
    <row r="88" spans="1:13" ht="15">
      <c r="A88" s="93"/>
      <c r="G88" s="31"/>
      <c r="J88" s="98"/>
      <c r="K88" s="97"/>
      <c r="L88" s="98"/>
      <c r="M88" s="100"/>
    </row>
    <row r="89" spans="1:17" ht="15">
      <c r="A89" s="93"/>
      <c r="D89" s="102"/>
      <c r="G89" s="31"/>
      <c r="I89"/>
      <c r="J89" s="98"/>
      <c r="K89" s="97"/>
      <c r="L89" s="98"/>
      <c r="M89" s="100"/>
      <c r="N89"/>
      <c r="O89"/>
      <c r="P89"/>
      <c r="Q89"/>
    </row>
    <row r="90" spans="1:13" ht="15">
      <c r="A90" s="93"/>
      <c r="G90" s="31"/>
      <c r="J90" s="98"/>
      <c r="K90" s="97"/>
      <c r="L90" s="98"/>
      <c r="M90" s="100"/>
    </row>
    <row r="91" spans="1:13" ht="15">
      <c r="A91" s="93"/>
      <c r="G91" s="31"/>
      <c r="I91"/>
      <c r="J91" s="98"/>
      <c r="K91" s="97"/>
      <c r="L91" s="98"/>
      <c r="M91" s="100"/>
    </row>
    <row r="92" spans="1:13" ht="15">
      <c r="A92" s="93"/>
      <c r="G92" s="31"/>
      <c r="J92" s="98"/>
      <c r="K92" s="97"/>
      <c r="L92" s="98"/>
      <c r="M92" s="100"/>
    </row>
    <row r="93" spans="1:13" ht="15">
      <c r="A93" s="93"/>
      <c r="G93" s="31"/>
      <c r="J93" s="98"/>
      <c r="K93" s="97"/>
      <c r="L93" s="98"/>
      <c r="M93" s="100"/>
    </row>
    <row r="94" spans="1:13" ht="15">
      <c r="A94" s="93"/>
      <c r="G94" s="31"/>
      <c r="J94" s="98"/>
      <c r="K94" s="97"/>
      <c r="L94" s="98"/>
      <c r="M94" s="100"/>
    </row>
    <row r="95" spans="1:13" ht="15">
      <c r="A95" s="93"/>
      <c r="G95" s="31"/>
      <c r="J95" s="98"/>
      <c r="K95" s="97"/>
      <c r="L95" s="98"/>
      <c r="M95" s="100"/>
    </row>
    <row r="96" spans="1:13" ht="15">
      <c r="A96" s="93"/>
      <c r="G96" s="31"/>
      <c r="J96" s="98"/>
      <c r="K96" s="97"/>
      <c r="L96" s="98"/>
      <c r="M96" s="100"/>
    </row>
    <row r="97" spans="1:17" ht="15">
      <c r="A97" s="93"/>
      <c r="G97" s="31"/>
      <c r="I97"/>
      <c r="J97" s="98"/>
      <c r="K97" s="97"/>
      <c r="L97" s="98"/>
      <c r="M97" s="100"/>
      <c r="N97"/>
      <c r="O97"/>
      <c r="P97"/>
      <c r="Q97"/>
    </row>
    <row r="98" spans="1:13" ht="15">
      <c r="A98" s="93"/>
      <c r="G98" s="31"/>
      <c r="I98"/>
      <c r="J98" s="98"/>
      <c r="K98" s="97"/>
      <c r="L98" s="98"/>
      <c r="M98" s="100"/>
    </row>
    <row r="99" spans="1:17" ht="15">
      <c r="A99" s="93"/>
      <c r="G99" s="31"/>
      <c r="I99"/>
      <c r="J99" s="98"/>
      <c r="K99" s="97"/>
      <c r="L99" s="98"/>
      <c r="M99" s="100"/>
      <c r="N99"/>
      <c r="O99"/>
      <c r="P99"/>
      <c r="Q99"/>
    </row>
    <row r="100" spans="1:13" ht="15">
      <c r="A100" s="93"/>
      <c r="G100" s="31"/>
      <c r="I100"/>
      <c r="J100" s="98"/>
      <c r="K100" s="97"/>
      <c r="L100" s="98"/>
      <c r="M100" s="100"/>
    </row>
    <row r="101" spans="1:13" ht="15">
      <c r="A101" s="93"/>
      <c r="G101" s="31"/>
      <c r="I101"/>
      <c r="J101" s="98"/>
      <c r="K101" s="97"/>
      <c r="L101" s="98"/>
      <c r="M101" s="101"/>
    </row>
    <row r="102" spans="1:13" ht="15">
      <c r="A102" s="93"/>
      <c r="G102" s="31"/>
      <c r="J102" s="98"/>
      <c r="K102" s="97"/>
      <c r="L102" s="98"/>
      <c r="M102" s="100"/>
    </row>
    <row r="103" spans="1:13" ht="15">
      <c r="A103" s="93"/>
      <c r="G103" s="31"/>
      <c r="I103"/>
      <c r="J103" s="98"/>
      <c r="K103" s="97"/>
      <c r="L103" s="98"/>
      <c r="M103" s="100"/>
    </row>
    <row r="104" spans="1:17" ht="15">
      <c r="A104" s="93"/>
      <c r="G104" s="31"/>
      <c r="I104"/>
      <c r="J104" s="98"/>
      <c r="K104" s="97"/>
      <c r="L104" s="98"/>
      <c r="M104" s="100"/>
      <c r="N104"/>
      <c r="O104"/>
      <c r="P104"/>
      <c r="Q104"/>
    </row>
    <row r="105" spans="1:17" ht="15">
      <c r="A105" s="93"/>
      <c r="G105" s="31"/>
      <c r="I105"/>
      <c r="J105" s="98"/>
      <c r="K105" s="97"/>
      <c r="L105" s="98"/>
      <c r="M105" s="100"/>
      <c r="N105"/>
      <c r="O105"/>
      <c r="P105"/>
      <c r="Q105"/>
    </row>
    <row r="106" spans="1:13" ht="15">
      <c r="A106" s="93"/>
      <c r="G106" s="31"/>
      <c r="J106" s="98"/>
      <c r="K106" s="97"/>
      <c r="L106" s="98"/>
      <c r="M106" s="100"/>
    </row>
    <row r="107" spans="1:13" ht="15">
      <c r="A107" s="93"/>
      <c r="G107" s="31"/>
      <c r="I107"/>
      <c r="J107" s="98"/>
      <c r="K107" s="97"/>
      <c r="L107" s="98"/>
      <c r="M107" s="100"/>
    </row>
    <row r="108" spans="1:17" ht="15">
      <c r="A108" s="93"/>
      <c r="G108" s="31"/>
      <c r="I108"/>
      <c r="J108" s="98"/>
      <c r="K108" s="97"/>
      <c r="L108" s="98"/>
      <c r="M108" s="100"/>
      <c r="N108"/>
      <c r="O108"/>
      <c r="P108"/>
      <c r="Q108"/>
    </row>
    <row r="109" spans="1:13" ht="15">
      <c r="A109" s="93"/>
      <c r="D109" s="88"/>
      <c r="G109" s="31"/>
      <c r="I109"/>
      <c r="J109" s="98"/>
      <c r="K109" s="97"/>
      <c r="L109" s="98"/>
      <c r="M109" s="100"/>
    </row>
    <row r="110" spans="1:13" ht="15">
      <c r="A110" s="93"/>
      <c r="G110" s="31"/>
      <c r="I110"/>
      <c r="J110" s="98"/>
      <c r="K110" s="97"/>
      <c r="L110" s="98"/>
      <c r="M110" s="100"/>
    </row>
    <row r="111" spans="1:13" ht="15">
      <c r="A111" s="93"/>
      <c r="G111" s="31"/>
      <c r="I111"/>
      <c r="J111" s="98"/>
      <c r="K111" s="97"/>
      <c r="L111" s="98"/>
      <c r="M111" s="100"/>
    </row>
    <row r="112" spans="1:17" ht="15">
      <c r="A112" s="93"/>
      <c r="G112" s="31"/>
      <c r="I112"/>
      <c r="J112" s="98"/>
      <c r="K112" s="97"/>
      <c r="L112" s="98"/>
      <c r="M112" s="100"/>
      <c r="N112"/>
      <c r="O112"/>
      <c r="P112"/>
      <c r="Q112"/>
    </row>
    <row r="113" spans="1:17" ht="15">
      <c r="A113" s="93"/>
      <c r="G113" s="31"/>
      <c r="I113"/>
      <c r="J113" s="98"/>
      <c r="K113" s="97"/>
      <c r="L113" s="98"/>
      <c r="M113" s="100"/>
      <c r="N113"/>
      <c r="O113"/>
      <c r="P113"/>
      <c r="Q113"/>
    </row>
    <row r="114" spans="1:13" ht="15">
      <c r="A114" s="93"/>
      <c r="G114" s="31"/>
      <c r="I114"/>
      <c r="J114" s="98"/>
      <c r="K114" s="97"/>
      <c r="L114" s="98"/>
      <c r="M114" s="100"/>
    </row>
    <row r="115" spans="1:13" ht="15">
      <c r="A115" s="93"/>
      <c r="G115" s="31"/>
      <c r="J115" s="98"/>
      <c r="K115" s="97"/>
      <c r="L115" s="98"/>
      <c r="M115" s="100"/>
    </row>
    <row r="116" spans="1:13" ht="15">
      <c r="A116" s="93"/>
      <c r="G116" s="31"/>
      <c r="I116"/>
      <c r="J116" s="98"/>
      <c r="K116" s="97"/>
      <c r="L116" s="98"/>
      <c r="M116" s="100"/>
    </row>
    <row r="117" spans="1:13" ht="15">
      <c r="A117" s="93"/>
      <c r="D117" s="88"/>
      <c r="G117" s="31"/>
      <c r="J117" s="98"/>
      <c r="K117" s="97"/>
      <c r="L117" s="98"/>
      <c r="M117" s="100"/>
    </row>
    <row r="118" spans="1:13" ht="15">
      <c r="A118" s="93"/>
      <c r="G118" s="31"/>
      <c r="J118" s="98"/>
      <c r="K118" s="97"/>
      <c r="L118" s="98"/>
      <c r="M118" s="100"/>
    </row>
    <row r="119" spans="1:13" ht="15">
      <c r="A119" s="93"/>
      <c r="D119" s="88"/>
      <c r="G119" s="31"/>
      <c r="I119"/>
      <c r="J119" s="98"/>
      <c r="K119" s="97"/>
      <c r="L119" s="98"/>
      <c r="M119" s="100"/>
    </row>
    <row r="120" spans="1:17" ht="15">
      <c r="A120" s="93"/>
      <c r="G120" s="31"/>
      <c r="I120"/>
      <c r="J120" s="98"/>
      <c r="K120" s="97"/>
      <c r="L120" s="98"/>
      <c r="M120" s="100"/>
      <c r="N120"/>
      <c r="O120"/>
      <c r="P120"/>
      <c r="Q120"/>
    </row>
    <row r="121" spans="1:13" ht="15">
      <c r="A121" s="93"/>
      <c r="G121" s="31"/>
      <c r="J121" s="98"/>
      <c r="K121" s="97"/>
      <c r="L121" s="98"/>
      <c r="M121" s="100"/>
    </row>
    <row r="122" spans="1:13" ht="15">
      <c r="A122" s="93"/>
      <c r="G122" s="31"/>
      <c r="J122" s="98"/>
      <c r="K122" s="97"/>
      <c r="L122" s="98"/>
      <c r="M122" s="100"/>
    </row>
    <row r="123" spans="1:13" ht="15">
      <c r="A123" s="93"/>
      <c r="D123" s="88"/>
      <c r="G123" s="31"/>
      <c r="J123" s="98"/>
      <c r="K123" s="97"/>
      <c r="L123" s="98"/>
      <c r="M123" s="100"/>
    </row>
    <row r="124" spans="1:13" ht="15">
      <c r="A124" s="93"/>
      <c r="G124" s="31"/>
      <c r="I124"/>
      <c r="J124" s="98"/>
      <c r="K124" s="97"/>
      <c r="L124" s="98"/>
      <c r="M124" s="100"/>
    </row>
    <row r="125" spans="1:13" ht="15">
      <c r="A125" s="93"/>
      <c r="G125" s="31"/>
      <c r="J125" s="98"/>
      <c r="K125" s="97"/>
      <c r="L125" s="98"/>
      <c r="M125" s="100"/>
    </row>
    <row r="126" spans="1:17" ht="15">
      <c r="A126" s="93"/>
      <c r="D126" s="88"/>
      <c r="G126" s="31"/>
      <c r="I126"/>
      <c r="J126" s="98"/>
      <c r="K126" s="97"/>
      <c r="L126" s="98"/>
      <c r="M126" s="100"/>
      <c r="N126"/>
      <c r="O126"/>
      <c r="P126"/>
      <c r="Q126"/>
    </row>
    <row r="127" spans="1:17" ht="15">
      <c r="A127" s="93"/>
      <c r="G127" s="31"/>
      <c r="I127"/>
      <c r="J127" s="98"/>
      <c r="K127" s="97"/>
      <c r="L127" s="98"/>
      <c r="M127" s="100"/>
      <c r="N127"/>
      <c r="O127"/>
      <c r="P127"/>
      <c r="Q127"/>
    </row>
    <row r="128" spans="1:13" ht="15">
      <c r="A128" s="93"/>
      <c r="G128" s="31"/>
      <c r="J128" s="98"/>
      <c r="K128" s="97"/>
      <c r="L128" s="98"/>
      <c r="M128" s="100"/>
    </row>
    <row r="129" spans="1:13" ht="15">
      <c r="A129" s="93"/>
      <c r="D129" s="88"/>
      <c r="G129" s="31"/>
      <c r="I129"/>
      <c r="J129" s="98"/>
      <c r="K129" s="97"/>
      <c r="L129" s="98"/>
      <c r="M129" s="100"/>
    </row>
    <row r="130" spans="1:13" ht="15">
      <c r="A130" s="93"/>
      <c r="G130" s="31"/>
      <c r="I130"/>
      <c r="J130" s="98"/>
      <c r="K130" s="97"/>
      <c r="L130" s="98"/>
      <c r="M130" s="100"/>
    </row>
    <row r="131" spans="1:13" ht="15">
      <c r="A131" s="93"/>
      <c r="G131" s="31"/>
      <c r="J131" s="98"/>
      <c r="K131" s="97"/>
      <c r="L131" s="98"/>
      <c r="M131" s="100"/>
    </row>
    <row r="132" spans="1:13" ht="15">
      <c r="A132" s="93"/>
      <c r="G132" s="31"/>
      <c r="J132" s="98"/>
      <c r="K132" s="97"/>
      <c r="L132" s="98"/>
      <c r="M132" s="100"/>
    </row>
    <row r="133" spans="1:13" ht="15">
      <c r="A133" s="93"/>
      <c r="G133" s="31"/>
      <c r="J133" s="98"/>
      <c r="K133" s="97"/>
      <c r="L133" s="98"/>
      <c r="M133" s="100"/>
    </row>
    <row r="134" spans="1:13" ht="15">
      <c r="A134" s="93"/>
      <c r="D134" s="88"/>
      <c r="G134" s="31"/>
      <c r="I134"/>
      <c r="J134" s="98"/>
      <c r="K134" s="97"/>
      <c r="L134" s="98"/>
      <c r="M134" s="100"/>
    </row>
    <row r="135" spans="1:13" ht="15">
      <c r="A135" s="93"/>
      <c r="D135" s="88"/>
      <c r="G135" s="31"/>
      <c r="I135"/>
      <c r="J135" s="98"/>
      <c r="K135" s="97"/>
      <c r="L135" s="98"/>
      <c r="M135" s="100"/>
    </row>
    <row r="136" spans="1:13" ht="15">
      <c r="A136" s="93"/>
      <c r="G136" s="31"/>
      <c r="J136" s="98"/>
      <c r="K136" s="97"/>
      <c r="L136" s="98"/>
      <c r="M136" s="100"/>
    </row>
    <row r="137" spans="1:17" ht="15">
      <c r="A137" s="93"/>
      <c r="D137" s="88"/>
      <c r="G137" s="31"/>
      <c r="I137"/>
      <c r="J137" s="98"/>
      <c r="K137" s="97"/>
      <c r="L137" s="98"/>
      <c r="M137" s="100"/>
      <c r="N137"/>
      <c r="O137"/>
      <c r="P137"/>
      <c r="Q137"/>
    </row>
    <row r="138" spans="1:13" ht="15">
      <c r="A138" s="93"/>
      <c r="G138" s="31"/>
      <c r="J138" s="98"/>
      <c r="K138" s="97"/>
      <c r="L138" s="98"/>
      <c r="M138" s="100"/>
    </row>
    <row r="139" spans="1:17" ht="15">
      <c r="A139" s="93"/>
      <c r="G139" s="31"/>
      <c r="I139"/>
      <c r="J139" s="98"/>
      <c r="K139" s="97"/>
      <c r="L139" s="98"/>
      <c r="M139" s="100"/>
      <c r="N139"/>
      <c r="O139"/>
      <c r="P139"/>
      <c r="Q139"/>
    </row>
    <row r="140" spans="1:13" ht="15">
      <c r="A140" s="93"/>
      <c r="G140" s="31"/>
      <c r="I140"/>
      <c r="J140" s="98"/>
      <c r="K140" s="97"/>
      <c r="L140" s="98"/>
      <c r="M140" s="100"/>
    </row>
    <row r="141" spans="1:13" ht="15">
      <c r="A141" s="93"/>
      <c r="G141" s="31"/>
      <c r="J141" s="98"/>
      <c r="K141" s="97"/>
      <c r="L141" s="98"/>
      <c r="M141" s="100"/>
    </row>
    <row r="142" spans="1:13" ht="15">
      <c r="A142" s="93"/>
      <c r="G142" s="31"/>
      <c r="J142" s="98"/>
      <c r="K142" s="97"/>
      <c r="L142" s="98"/>
      <c r="M142" s="100"/>
    </row>
    <row r="143" spans="1:17" ht="15">
      <c r="A143" s="93"/>
      <c r="G143" s="31"/>
      <c r="I143"/>
      <c r="J143" s="98"/>
      <c r="K143" s="97"/>
      <c r="L143" s="98"/>
      <c r="M143" s="100"/>
      <c r="N143"/>
      <c r="O143"/>
      <c r="P143"/>
      <c r="Q143"/>
    </row>
    <row r="144" spans="1:17" ht="15">
      <c r="A144" s="93"/>
      <c r="G144" s="31"/>
      <c r="I144"/>
      <c r="J144" s="98"/>
      <c r="K144" s="97"/>
      <c r="L144" s="98"/>
      <c r="M144" s="100"/>
      <c r="N144"/>
      <c r="O144"/>
      <c r="P144"/>
      <c r="Q144"/>
    </row>
    <row r="145" spans="1:13" ht="15">
      <c r="A145" s="93"/>
      <c r="G145" s="31"/>
      <c r="I145"/>
      <c r="J145" s="98"/>
      <c r="K145" s="97"/>
      <c r="L145" s="98"/>
      <c r="M145" s="100"/>
    </row>
    <row r="146" spans="1:13" ht="15">
      <c r="A146" s="93"/>
      <c r="G146" s="31"/>
      <c r="J146" s="98"/>
      <c r="K146" s="97"/>
      <c r="L146" s="98"/>
      <c r="M146" s="100"/>
    </row>
    <row r="147" spans="1:13" ht="15">
      <c r="A147" s="93"/>
      <c r="G147" s="31"/>
      <c r="J147" s="98"/>
      <c r="K147" s="97"/>
      <c r="L147" s="98"/>
      <c r="M147" s="100"/>
    </row>
    <row r="148" spans="1:17" ht="15">
      <c r="A148" s="93"/>
      <c r="D148" s="88"/>
      <c r="G148" s="31"/>
      <c r="I148"/>
      <c r="J148" s="98"/>
      <c r="K148" s="97"/>
      <c r="L148" s="98"/>
      <c r="M148" s="100"/>
      <c r="N148"/>
      <c r="O148"/>
      <c r="P148"/>
      <c r="Q148"/>
    </row>
    <row r="149" spans="1:13" ht="15">
      <c r="A149" s="93"/>
      <c r="G149" s="31"/>
      <c r="J149" s="98"/>
      <c r="K149" s="97"/>
      <c r="L149" s="98"/>
      <c r="M149" s="100"/>
    </row>
    <row r="150" spans="1:13" ht="15">
      <c r="A150" s="93"/>
      <c r="G150" s="31"/>
      <c r="I150"/>
      <c r="J150" s="98"/>
      <c r="K150" s="97"/>
      <c r="L150" s="98"/>
      <c r="M150" s="100"/>
    </row>
    <row r="151" spans="1:13" ht="15">
      <c r="A151" s="93"/>
      <c r="G151" s="31"/>
      <c r="J151" s="98"/>
      <c r="K151" s="97"/>
      <c r="L151" s="98"/>
      <c r="M151" s="100"/>
    </row>
    <row r="152" spans="1:17" ht="15">
      <c r="A152" s="93"/>
      <c r="D152" s="88"/>
      <c r="G152" s="31"/>
      <c r="I152"/>
      <c r="J152" s="98"/>
      <c r="K152" s="97"/>
      <c r="L152" s="98"/>
      <c r="M152" s="100"/>
      <c r="N152"/>
      <c r="O152"/>
      <c r="P152"/>
      <c r="Q152"/>
    </row>
    <row r="153" spans="1:17" ht="15">
      <c r="A153" s="93"/>
      <c r="G153" s="31"/>
      <c r="I153"/>
      <c r="J153" s="98"/>
      <c r="K153" s="97"/>
      <c r="L153" s="98"/>
      <c r="M153" s="100"/>
      <c r="N153"/>
      <c r="O153"/>
      <c r="P153"/>
      <c r="Q153"/>
    </row>
    <row r="154" spans="1:13" ht="15">
      <c r="A154" s="93"/>
      <c r="G154" s="31"/>
      <c r="J154" s="98"/>
      <c r="K154" s="97"/>
      <c r="L154" s="98"/>
      <c r="M154" s="100"/>
    </row>
    <row r="155" spans="1:13" ht="15">
      <c r="A155" s="93"/>
      <c r="D155" s="88"/>
      <c r="G155" s="31"/>
      <c r="J155" s="98"/>
      <c r="K155" s="97"/>
      <c r="L155" s="98"/>
      <c r="M155" s="100"/>
    </row>
    <row r="156" spans="1:13" ht="15">
      <c r="A156" s="93"/>
      <c r="G156" s="31"/>
      <c r="J156" s="98"/>
      <c r="K156" s="97"/>
      <c r="L156" s="98"/>
      <c r="M156" s="100"/>
    </row>
    <row r="157" spans="1:13" ht="15">
      <c r="A157" s="93"/>
      <c r="G157" s="31"/>
      <c r="J157" s="98"/>
      <c r="K157" s="97"/>
      <c r="L157" s="98"/>
      <c r="M157" s="100"/>
    </row>
    <row r="158" spans="1:13" ht="15">
      <c r="A158" s="93"/>
      <c r="G158" s="31"/>
      <c r="I158"/>
      <c r="J158" s="98"/>
      <c r="K158" s="97"/>
      <c r="L158" s="98"/>
      <c r="M158" s="100"/>
    </row>
    <row r="159" spans="1:17" ht="15">
      <c r="A159" s="93"/>
      <c r="G159" s="31"/>
      <c r="I159"/>
      <c r="J159" s="98"/>
      <c r="K159" s="97"/>
      <c r="L159" s="98"/>
      <c r="M159" s="100"/>
      <c r="N159"/>
      <c r="O159"/>
      <c r="P159"/>
      <c r="Q159"/>
    </row>
    <row r="160" spans="1:13" ht="15">
      <c r="A160" s="93"/>
      <c r="G160" s="31"/>
      <c r="I160"/>
      <c r="J160" s="98"/>
      <c r="K160" s="97"/>
      <c r="L160" s="98"/>
      <c r="M160" s="100"/>
    </row>
    <row r="161" spans="1:17" ht="15">
      <c r="A161" s="93"/>
      <c r="G161" s="31"/>
      <c r="I161"/>
      <c r="J161" s="98"/>
      <c r="K161" s="97"/>
      <c r="L161" s="98"/>
      <c r="M161" s="100"/>
      <c r="N161"/>
      <c r="O161"/>
      <c r="P161"/>
      <c r="Q161"/>
    </row>
    <row r="162" spans="1:13" ht="15">
      <c r="A162" s="93"/>
      <c r="G162" s="31"/>
      <c r="I162"/>
      <c r="J162" s="98"/>
      <c r="K162" s="97"/>
      <c r="L162" s="98"/>
      <c r="M162" s="100"/>
    </row>
    <row r="163" spans="1:13" ht="15">
      <c r="A163" s="93"/>
      <c r="D163" s="88"/>
      <c r="G163" s="31"/>
      <c r="J163" s="98"/>
      <c r="K163" s="97"/>
      <c r="L163" s="98"/>
      <c r="M163" s="100"/>
    </row>
    <row r="164" spans="1:13" ht="15">
      <c r="A164" s="93"/>
      <c r="G164" s="31"/>
      <c r="J164" s="98"/>
      <c r="K164" s="97"/>
      <c r="L164" s="98"/>
      <c r="M164" s="100"/>
    </row>
    <row r="165" spans="1:13" ht="15">
      <c r="A165" s="93"/>
      <c r="G165" s="31"/>
      <c r="J165" s="98"/>
      <c r="K165" s="97"/>
      <c r="L165" s="98"/>
      <c r="M165" s="100"/>
    </row>
    <row r="166" spans="1:13" ht="15">
      <c r="A166" s="93"/>
      <c r="D166" s="88"/>
      <c r="G166" s="31"/>
      <c r="J166" s="98"/>
      <c r="K166" s="97"/>
      <c r="L166" s="98"/>
      <c r="M166" s="100"/>
    </row>
    <row r="167" spans="1:13" ht="15">
      <c r="A167" s="93"/>
      <c r="G167" s="31"/>
      <c r="J167" s="98"/>
      <c r="K167" s="97"/>
      <c r="L167" s="98"/>
      <c r="M167" s="100"/>
    </row>
    <row r="168" spans="1:17" ht="15">
      <c r="A168" s="93"/>
      <c r="G168" s="31"/>
      <c r="I168"/>
      <c r="J168" s="98"/>
      <c r="K168" s="97"/>
      <c r="L168" s="98"/>
      <c r="M168" s="100"/>
      <c r="N168"/>
      <c r="O168"/>
      <c r="P168"/>
      <c r="Q168"/>
    </row>
    <row r="169" spans="1:13" ht="15">
      <c r="A169" s="93"/>
      <c r="G169" s="31"/>
      <c r="I169"/>
      <c r="J169" s="98"/>
      <c r="K169" s="97"/>
      <c r="L169" s="98"/>
      <c r="M169" s="100"/>
    </row>
    <row r="170" spans="1:13" ht="15">
      <c r="A170" s="93"/>
      <c r="G170" s="31"/>
      <c r="I170"/>
      <c r="J170" s="98"/>
      <c r="K170" s="97"/>
      <c r="L170" s="98"/>
      <c r="M170" s="100"/>
    </row>
    <row r="171" spans="1:17" ht="15">
      <c r="A171" s="93"/>
      <c r="G171" s="31"/>
      <c r="I171"/>
      <c r="J171" s="98"/>
      <c r="K171" s="97"/>
      <c r="L171" s="98"/>
      <c r="M171" s="100"/>
      <c r="N171"/>
      <c r="O171"/>
      <c r="P171"/>
      <c r="Q171"/>
    </row>
    <row r="172" spans="1:13" ht="15">
      <c r="A172" s="93"/>
      <c r="G172" s="31"/>
      <c r="I172"/>
      <c r="J172" s="98"/>
      <c r="K172" s="97"/>
      <c r="L172" s="98"/>
      <c r="M172" s="100"/>
    </row>
    <row r="173" spans="1:13" ht="15">
      <c r="A173" s="93"/>
      <c r="G173" s="31"/>
      <c r="I173"/>
      <c r="J173" s="98"/>
      <c r="K173" s="97"/>
      <c r="L173" s="98"/>
      <c r="M173" s="100"/>
    </row>
    <row r="174" spans="1:17" ht="15">
      <c r="A174" s="93"/>
      <c r="G174" s="31"/>
      <c r="I174"/>
      <c r="J174" s="98"/>
      <c r="K174" s="97"/>
      <c r="L174" s="98"/>
      <c r="M174" s="100"/>
      <c r="N174"/>
      <c r="O174"/>
      <c r="P174"/>
      <c r="Q174"/>
    </row>
    <row r="175" spans="1:17" ht="15">
      <c r="A175" s="93"/>
      <c r="G175" s="31"/>
      <c r="I175"/>
      <c r="J175" s="98"/>
      <c r="K175" s="97"/>
      <c r="L175" s="98"/>
      <c r="M175" s="100"/>
      <c r="N175"/>
      <c r="O175"/>
      <c r="P175"/>
      <c r="Q175"/>
    </row>
    <row r="176" spans="1:13" ht="15">
      <c r="A176" s="93"/>
      <c r="G176" s="31"/>
      <c r="J176" s="98"/>
      <c r="K176" s="97"/>
      <c r="L176" s="98"/>
      <c r="M176" s="100"/>
    </row>
    <row r="177" spans="1:13" ht="15">
      <c r="A177" s="93"/>
      <c r="G177" s="31"/>
      <c r="I177"/>
      <c r="J177" s="98"/>
      <c r="K177" s="97"/>
      <c r="L177" s="98"/>
      <c r="M177" s="100"/>
    </row>
    <row r="178" spans="1:17" ht="15">
      <c r="A178" s="93"/>
      <c r="G178" s="31"/>
      <c r="I178"/>
      <c r="J178" s="98"/>
      <c r="K178" s="97"/>
      <c r="L178" s="98"/>
      <c r="M178" s="100"/>
      <c r="N178"/>
      <c r="O178"/>
      <c r="P178"/>
      <c r="Q178"/>
    </row>
    <row r="179" spans="1:13" ht="15">
      <c r="A179" s="93"/>
      <c r="D179" s="88"/>
      <c r="G179" s="31"/>
      <c r="J179" s="98"/>
      <c r="K179" s="97"/>
      <c r="L179" s="98"/>
      <c r="M179" s="100"/>
    </row>
    <row r="180" spans="1:13" ht="15">
      <c r="A180" s="93"/>
      <c r="G180" s="31"/>
      <c r="J180" s="98"/>
      <c r="K180" s="97"/>
      <c r="L180" s="98"/>
      <c r="M180" s="100"/>
    </row>
    <row r="181" spans="1:13" ht="15">
      <c r="A181" s="93"/>
      <c r="G181" s="31"/>
      <c r="I181"/>
      <c r="J181" s="98"/>
      <c r="K181" s="97"/>
      <c r="L181" s="98"/>
      <c r="M181" s="100"/>
    </row>
    <row r="182" spans="1:13" ht="15">
      <c r="A182" s="93"/>
      <c r="G182" s="31"/>
      <c r="J182" s="98"/>
      <c r="K182" s="97"/>
      <c r="L182" s="98"/>
      <c r="M182" s="100"/>
    </row>
    <row r="183" spans="1:13" ht="15">
      <c r="A183" s="93"/>
      <c r="D183" s="88"/>
      <c r="G183" s="31"/>
      <c r="J183" s="98"/>
      <c r="K183" s="97"/>
      <c r="L183" s="98"/>
      <c r="M183" s="100"/>
    </row>
    <row r="184" spans="1:13" ht="15">
      <c r="A184" s="93"/>
      <c r="G184" s="31"/>
      <c r="I184"/>
      <c r="J184" s="98"/>
      <c r="K184" s="97"/>
      <c r="L184" s="98"/>
      <c r="M184" s="100"/>
    </row>
    <row r="185" spans="1:17" ht="15">
      <c r="A185" s="93"/>
      <c r="G185" s="31"/>
      <c r="I185"/>
      <c r="J185" s="98"/>
      <c r="K185" s="97"/>
      <c r="L185" s="98"/>
      <c r="M185" s="100"/>
      <c r="N185"/>
      <c r="O185"/>
      <c r="P185"/>
      <c r="Q185"/>
    </row>
    <row r="186" spans="1:13" ht="15">
      <c r="A186" s="93"/>
      <c r="D186" s="88"/>
      <c r="G186" s="31"/>
      <c r="I186"/>
      <c r="J186" s="98"/>
      <c r="K186" s="97"/>
      <c r="L186" s="98"/>
      <c r="M186" s="100"/>
    </row>
    <row r="187" spans="1:13" ht="15">
      <c r="A187" s="93"/>
      <c r="G187" s="31"/>
      <c r="J187" s="98"/>
      <c r="K187" s="97"/>
      <c r="L187" s="98"/>
      <c r="M187" s="100"/>
    </row>
    <row r="188" spans="1:13" ht="15">
      <c r="A188" s="93"/>
      <c r="G188" s="31"/>
      <c r="I188"/>
      <c r="J188" s="98"/>
      <c r="K188" s="97"/>
      <c r="L188" s="98"/>
      <c r="M188" s="100"/>
    </row>
    <row r="189" spans="1:13" ht="15">
      <c r="A189" s="93"/>
      <c r="G189" s="31"/>
      <c r="J189" s="98"/>
      <c r="K189" s="97"/>
      <c r="L189" s="98"/>
      <c r="M189" s="100"/>
    </row>
    <row r="190" spans="1:17" ht="15">
      <c r="A190" s="93"/>
      <c r="G190" s="31"/>
      <c r="I190"/>
      <c r="J190" s="98"/>
      <c r="K190" s="97"/>
      <c r="L190" s="98"/>
      <c r="M190" s="100"/>
      <c r="N190"/>
      <c r="O190"/>
      <c r="P190"/>
      <c r="Q190"/>
    </row>
    <row r="191" spans="1:17" ht="15">
      <c r="A191" s="93"/>
      <c r="G191" s="31"/>
      <c r="I191"/>
      <c r="J191" s="98"/>
      <c r="K191" s="97"/>
      <c r="L191" s="98"/>
      <c r="M191" s="100"/>
      <c r="N191"/>
      <c r="O191"/>
      <c r="P191"/>
      <c r="Q191"/>
    </row>
    <row r="192" spans="1:13" ht="15">
      <c r="A192" s="93"/>
      <c r="G192" s="31"/>
      <c r="J192" s="98"/>
      <c r="K192" s="97"/>
      <c r="L192" s="98"/>
      <c r="M192" s="100"/>
    </row>
    <row r="193" spans="1:13" ht="15">
      <c r="A193" s="93"/>
      <c r="G193" s="31"/>
      <c r="J193" s="98"/>
      <c r="K193" s="97"/>
      <c r="L193" s="98"/>
      <c r="M193" s="100"/>
    </row>
    <row r="194" spans="1:13" ht="15">
      <c r="A194" s="93"/>
      <c r="D194" s="88"/>
      <c r="G194" s="31"/>
      <c r="J194" s="98"/>
      <c r="K194" s="97"/>
      <c r="L194" s="98"/>
      <c r="M194" s="100"/>
    </row>
    <row r="195" spans="1:17" ht="15">
      <c r="A195" s="93"/>
      <c r="G195" s="31"/>
      <c r="I195"/>
      <c r="J195" s="98"/>
      <c r="K195" s="97"/>
      <c r="L195" s="98"/>
      <c r="M195" s="100"/>
      <c r="N195"/>
      <c r="O195"/>
      <c r="P195"/>
      <c r="Q195"/>
    </row>
    <row r="196" spans="1:17" ht="15">
      <c r="A196" s="93"/>
      <c r="G196" s="31"/>
      <c r="I196"/>
      <c r="J196" s="98"/>
      <c r="K196" s="97"/>
      <c r="L196" s="98"/>
      <c r="M196" s="100"/>
      <c r="N196"/>
      <c r="O196"/>
      <c r="P196"/>
      <c r="Q196"/>
    </row>
    <row r="197" spans="1:13" ht="15">
      <c r="A197" s="93"/>
      <c r="G197" s="31"/>
      <c r="I197"/>
      <c r="J197" s="98"/>
      <c r="K197" s="97"/>
      <c r="L197" s="98"/>
      <c r="M197" s="100"/>
    </row>
    <row r="198" spans="1:13" ht="15">
      <c r="A198" s="93"/>
      <c r="D198" s="88"/>
      <c r="G198" s="31"/>
      <c r="J198" s="98"/>
      <c r="K198" s="97"/>
      <c r="L198" s="98"/>
      <c r="M198" s="100"/>
    </row>
    <row r="199" spans="1:13" ht="15">
      <c r="A199" s="93"/>
      <c r="D199" s="88"/>
      <c r="G199" s="31"/>
      <c r="J199" s="98"/>
      <c r="K199" s="97"/>
      <c r="L199" s="98"/>
      <c r="M199" s="100"/>
    </row>
    <row r="200" spans="1:13" ht="15">
      <c r="A200" s="93"/>
      <c r="G200" s="31"/>
      <c r="J200" s="98"/>
      <c r="K200" s="97"/>
      <c r="L200" s="98"/>
      <c r="M200" s="100"/>
    </row>
    <row r="201" spans="1:13" ht="15">
      <c r="A201" s="93"/>
      <c r="D201" s="88"/>
      <c r="G201" s="31"/>
      <c r="I201"/>
      <c r="J201" s="98"/>
      <c r="K201" s="97"/>
      <c r="L201" s="98"/>
      <c r="M201" s="100"/>
    </row>
    <row r="202" spans="1:13" ht="15">
      <c r="A202" s="93"/>
      <c r="G202" s="31"/>
      <c r="J202" s="98"/>
      <c r="K202" s="97"/>
      <c r="L202" s="98"/>
      <c r="M202" s="100"/>
    </row>
    <row r="203" spans="1:13" ht="15">
      <c r="A203" s="93"/>
      <c r="D203" s="88"/>
      <c r="G203" s="31"/>
      <c r="I203"/>
      <c r="J203" s="98"/>
      <c r="K203" s="97"/>
      <c r="L203" s="98"/>
      <c r="M203" s="100"/>
    </row>
    <row r="204" spans="1:17" ht="15">
      <c r="A204" s="93"/>
      <c r="G204" s="31"/>
      <c r="I204"/>
      <c r="J204" s="98"/>
      <c r="K204" s="97"/>
      <c r="L204" s="98"/>
      <c r="M204" s="100"/>
      <c r="N204"/>
      <c r="O204"/>
      <c r="P204"/>
      <c r="Q204"/>
    </row>
    <row r="205" spans="1:13" ht="15">
      <c r="A205" s="93"/>
      <c r="G205" s="31"/>
      <c r="J205" s="98"/>
      <c r="K205" s="97"/>
      <c r="L205" s="98"/>
      <c r="M205" s="100"/>
    </row>
    <row r="206" spans="1:13" ht="15">
      <c r="A206" s="93"/>
      <c r="G206" s="31"/>
      <c r="J206" s="98"/>
      <c r="K206" s="97"/>
      <c r="L206" s="98"/>
      <c r="M206" s="100"/>
    </row>
    <row r="207" spans="1:13" ht="15">
      <c r="A207" s="93"/>
      <c r="G207" s="31"/>
      <c r="J207" s="98"/>
      <c r="K207" s="97"/>
      <c r="L207" s="98"/>
      <c r="M207" s="100"/>
    </row>
    <row r="208" spans="1:13" ht="15">
      <c r="A208" s="93"/>
      <c r="G208" s="31"/>
      <c r="J208" s="98"/>
      <c r="K208" s="97"/>
      <c r="L208" s="98"/>
      <c r="M208" s="100"/>
    </row>
    <row r="209" spans="1:13" ht="15">
      <c r="A209" s="93"/>
      <c r="G209" s="31"/>
      <c r="J209" s="98"/>
      <c r="K209" s="97"/>
      <c r="L209" s="98"/>
      <c r="M209" s="100"/>
    </row>
    <row r="210" spans="1:13" ht="15">
      <c r="A210" s="93"/>
      <c r="G210" s="31"/>
      <c r="J210" s="98"/>
      <c r="K210" s="97"/>
      <c r="L210" s="98"/>
      <c r="M210" s="100"/>
    </row>
    <row r="211" spans="1:13" ht="15">
      <c r="A211" s="93"/>
      <c r="G211" s="31"/>
      <c r="J211" s="98"/>
      <c r="K211" s="97"/>
      <c r="L211" s="98"/>
      <c r="M211" s="100"/>
    </row>
    <row r="212" spans="1:13" ht="15">
      <c r="A212" s="93"/>
      <c r="G212" s="31"/>
      <c r="I212"/>
      <c r="J212" s="98"/>
      <c r="K212" s="97"/>
      <c r="L212" s="98"/>
      <c r="M212" s="100"/>
    </row>
    <row r="213" spans="1:13" ht="15">
      <c r="A213" s="93"/>
      <c r="G213" s="31"/>
      <c r="J213" s="98"/>
      <c r="K213" s="97"/>
      <c r="L213" s="98"/>
      <c r="M213" s="100"/>
    </row>
    <row r="214" spans="1:17" ht="15">
      <c r="A214" s="93"/>
      <c r="G214" s="31"/>
      <c r="I214"/>
      <c r="J214" s="98"/>
      <c r="K214" s="97"/>
      <c r="L214" s="98"/>
      <c r="M214" s="100"/>
      <c r="N214"/>
      <c r="O214"/>
      <c r="P214"/>
      <c r="Q214"/>
    </row>
    <row r="215" spans="1:13" ht="15">
      <c r="A215" s="93"/>
      <c r="G215" s="31"/>
      <c r="J215" s="98"/>
      <c r="K215" s="97"/>
      <c r="L215" s="98"/>
      <c r="M215" s="100"/>
    </row>
    <row r="216" spans="1:13" ht="15">
      <c r="A216" s="93"/>
      <c r="G216" s="31"/>
      <c r="I216"/>
      <c r="J216" s="98"/>
      <c r="K216" s="97"/>
      <c r="L216" s="98"/>
      <c r="M216" s="100"/>
    </row>
    <row r="217" spans="1:13" ht="15">
      <c r="A217" s="93"/>
      <c r="D217" s="88"/>
      <c r="G217" s="31"/>
      <c r="J217" s="98"/>
      <c r="K217" s="97"/>
      <c r="L217" s="98"/>
      <c r="M217" s="100"/>
    </row>
    <row r="218" spans="1:13" ht="15">
      <c r="A218" s="93"/>
      <c r="G218" s="31"/>
      <c r="J218" s="98"/>
      <c r="K218" s="97"/>
      <c r="L218" s="98"/>
      <c r="M218" s="100"/>
    </row>
    <row r="219" spans="1:13" ht="15">
      <c r="A219" s="93"/>
      <c r="G219" s="31"/>
      <c r="J219" s="98"/>
      <c r="K219" s="97"/>
      <c r="L219" s="98"/>
      <c r="M219" s="100"/>
    </row>
    <row r="220" spans="1:13" ht="15">
      <c r="A220" s="93"/>
      <c r="G220" s="31"/>
      <c r="J220" s="98"/>
      <c r="K220" s="97"/>
      <c r="L220" s="98"/>
      <c r="M220" s="100"/>
    </row>
    <row r="221" spans="1:13" ht="15">
      <c r="A221" s="93"/>
      <c r="D221" s="88"/>
      <c r="G221" s="31"/>
      <c r="I221"/>
      <c r="J221" s="98"/>
      <c r="K221" s="97"/>
      <c r="L221" s="98"/>
      <c r="M221" s="100"/>
    </row>
    <row r="222" spans="1:13" ht="15">
      <c r="A222" s="93"/>
      <c r="G222" s="31"/>
      <c r="J222" s="98"/>
      <c r="K222" s="97"/>
      <c r="L222" s="98"/>
      <c r="M222" s="100"/>
    </row>
    <row r="223" spans="1:17" ht="15">
      <c r="A223" s="93"/>
      <c r="G223" s="31"/>
      <c r="I223"/>
      <c r="J223" s="98"/>
      <c r="K223" s="97"/>
      <c r="L223" s="98"/>
      <c r="M223" s="100"/>
      <c r="N223"/>
      <c r="O223"/>
      <c r="P223"/>
      <c r="Q223"/>
    </row>
    <row r="224" spans="1:13" ht="15">
      <c r="A224" s="93"/>
      <c r="G224" s="31"/>
      <c r="J224" s="98"/>
      <c r="K224" s="97"/>
      <c r="L224" s="98"/>
      <c r="M224" s="100"/>
    </row>
    <row r="225" spans="1:13" ht="15">
      <c r="A225" s="93"/>
      <c r="G225" s="31"/>
      <c r="I225"/>
      <c r="J225" s="98"/>
      <c r="K225" s="97"/>
      <c r="L225" s="98"/>
      <c r="M225" s="100"/>
    </row>
    <row r="226" spans="1:13" ht="15">
      <c r="A226" s="93"/>
      <c r="G226" s="31"/>
      <c r="J226" s="98"/>
      <c r="K226" s="97"/>
      <c r="L226" s="98"/>
      <c r="M226" s="100"/>
    </row>
    <row r="227" spans="1:7" ht="15">
      <c r="A227" s="93"/>
      <c r="G227" s="31"/>
    </row>
    <row r="228" spans="1:7" ht="15">
      <c r="A228" s="93"/>
      <c r="G228" s="31"/>
    </row>
    <row r="229" spans="1:13" ht="15">
      <c r="A229" s="93"/>
      <c r="G229" s="31"/>
      <c r="J229"/>
      <c r="K229"/>
      <c r="L229"/>
      <c r="M229"/>
    </row>
    <row r="230" spans="1:7" ht="15">
      <c r="A230" s="93"/>
      <c r="G230" s="31"/>
    </row>
    <row r="231" spans="1:7" ht="15">
      <c r="A231" s="93"/>
      <c r="G231" s="31"/>
    </row>
    <row r="232" spans="1:7" ht="15">
      <c r="A232" s="93"/>
      <c r="G232" s="31"/>
    </row>
    <row r="233" spans="1:7" ht="15">
      <c r="A233" s="93"/>
      <c r="D233" s="88"/>
      <c r="G233" s="31"/>
    </row>
    <row r="234" spans="1:7" ht="15">
      <c r="A234" s="93"/>
      <c r="D234" s="88"/>
      <c r="G234" s="31"/>
    </row>
    <row r="235" spans="1:7" ht="15">
      <c r="A235" s="93"/>
      <c r="G235" s="31"/>
    </row>
    <row r="236" spans="1:7" ht="15">
      <c r="A236" s="93"/>
      <c r="G236" s="31"/>
    </row>
    <row r="237" spans="1:7" ht="15">
      <c r="A237" s="93"/>
      <c r="G237" s="31"/>
    </row>
    <row r="238" spans="1:13" ht="15">
      <c r="A238" s="93"/>
      <c r="G238" s="31"/>
      <c r="J238"/>
      <c r="K238"/>
      <c r="L238"/>
      <c r="M238"/>
    </row>
    <row r="239" spans="1:7" ht="15">
      <c r="A239" s="93"/>
      <c r="G239" s="31"/>
    </row>
    <row r="240" spans="1:7" ht="15">
      <c r="A240" s="93"/>
      <c r="G240" s="31"/>
    </row>
    <row r="241" spans="1:7" ht="15">
      <c r="A241" s="93"/>
      <c r="G241" s="31"/>
    </row>
    <row r="242" spans="1:7" ht="15">
      <c r="A242" s="93"/>
      <c r="G242" s="31"/>
    </row>
    <row r="243" spans="1:7" ht="15">
      <c r="A243" s="93"/>
      <c r="G243" s="31"/>
    </row>
    <row r="244" spans="1:7" ht="15">
      <c r="A244" s="93"/>
      <c r="G244" s="31"/>
    </row>
    <row r="245" spans="1:7" ht="15">
      <c r="A245" s="93"/>
      <c r="G245" s="31"/>
    </row>
    <row r="246" spans="1:7" ht="15">
      <c r="A246" s="93"/>
      <c r="G246" s="31"/>
    </row>
    <row r="247" spans="1:7" ht="15">
      <c r="A247" s="93"/>
      <c r="G247" s="31"/>
    </row>
    <row r="248" spans="1:7" ht="15">
      <c r="A248" s="93"/>
      <c r="G248" s="31"/>
    </row>
    <row r="249" spans="1:7" ht="15">
      <c r="A249" s="93"/>
      <c r="G249" s="31"/>
    </row>
    <row r="250" spans="1:7" ht="15">
      <c r="A250" s="93"/>
      <c r="G250" s="31"/>
    </row>
    <row r="251" spans="1:7" ht="15">
      <c r="A251" s="93"/>
      <c r="G251" s="31"/>
    </row>
    <row r="252" spans="1:7" ht="15">
      <c r="A252" s="93"/>
      <c r="G252" s="31"/>
    </row>
    <row r="253" spans="1:7" ht="15">
      <c r="A253" s="93"/>
      <c r="G253" s="31"/>
    </row>
    <row r="254" spans="1:7" ht="15">
      <c r="A254" s="93"/>
      <c r="G254" s="31"/>
    </row>
    <row r="255" spans="1:7" ht="15">
      <c r="A255" s="93"/>
      <c r="G255" s="31"/>
    </row>
    <row r="256" spans="1:7" ht="15">
      <c r="A256" s="93"/>
      <c r="G256" s="31"/>
    </row>
    <row r="257" spans="1:7" ht="15">
      <c r="A257" s="93"/>
      <c r="G257" s="31"/>
    </row>
    <row r="258" spans="1:7" ht="15">
      <c r="A258" s="93"/>
      <c r="G258" s="31"/>
    </row>
    <row r="259" spans="1:7" ht="15">
      <c r="A259" s="93"/>
      <c r="G259" s="31"/>
    </row>
    <row r="260" spans="1:7" ht="15">
      <c r="A260" s="93"/>
      <c r="G260" s="31"/>
    </row>
    <row r="261" spans="1:7" ht="15">
      <c r="A261" s="93"/>
      <c r="G261" s="31"/>
    </row>
    <row r="262" spans="1:7" ht="15">
      <c r="A262" s="93"/>
      <c r="G262" s="31"/>
    </row>
    <row r="263" spans="1:7" ht="15">
      <c r="A263" s="93"/>
      <c r="G263" s="31"/>
    </row>
    <row r="264" spans="1:7" ht="15">
      <c r="A264" s="93"/>
      <c r="G264" s="31"/>
    </row>
    <row r="265" spans="1:7" ht="15">
      <c r="A265" s="93"/>
      <c r="G265" s="31"/>
    </row>
    <row r="266" spans="1:7" ht="15">
      <c r="A266" s="93"/>
      <c r="G266" s="31"/>
    </row>
    <row r="267" spans="1:7" ht="15">
      <c r="A267" s="93"/>
      <c r="G267" s="31"/>
    </row>
    <row r="268" spans="1:7" ht="15">
      <c r="A268" s="93"/>
      <c r="G268" s="31"/>
    </row>
    <row r="269" spans="1:7" ht="15">
      <c r="A269" s="93"/>
      <c r="G269" s="31"/>
    </row>
    <row r="270" spans="1:7" ht="15">
      <c r="A270" s="93"/>
      <c r="G270" s="31"/>
    </row>
    <row r="271" spans="1:7" ht="15">
      <c r="A271" s="93"/>
      <c r="G271" s="31"/>
    </row>
    <row r="272" spans="1:7" ht="15">
      <c r="A272" s="93"/>
      <c r="G272" s="31"/>
    </row>
    <row r="273" spans="1:7" ht="15">
      <c r="A273" s="93"/>
      <c r="G273" s="31"/>
    </row>
    <row r="274" spans="1:7" ht="15">
      <c r="A274" s="93"/>
      <c r="G274" s="31"/>
    </row>
    <row r="275" spans="1:7" ht="15">
      <c r="A275" s="93"/>
      <c r="G275" s="31"/>
    </row>
    <row r="276" spans="1:7" ht="15">
      <c r="A276" s="93"/>
      <c r="G276" s="31"/>
    </row>
    <row r="277" spans="1:7" ht="15">
      <c r="A277" s="93"/>
      <c r="G277" s="31"/>
    </row>
    <row r="278" spans="1:7" ht="15">
      <c r="A278" s="93"/>
      <c r="G278" s="31"/>
    </row>
    <row r="279" spans="1:7" ht="15">
      <c r="A279" s="93"/>
      <c r="G279" s="31"/>
    </row>
    <row r="280" spans="1:7" ht="15">
      <c r="A280" s="93"/>
      <c r="G280" s="31"/>
    </row>
    <row r="281" spans="1:7" ht="15">
      <c r="A281" s="93"/>
      <c r="G281" s="31"/>
    </row>
    <row r="282" spans="1:7" ht="15">
      <c r="A282" s="93"/>
      <c r="G282" s="31"/>
    </row>
    <row r="283" spans="1:7" ht="15">
      <c r="A283" s="93"/>
      <c r="G283" s="31"/>
    </row>
    <row r="284" spans="1:7" ht="15">
      <c r="A284" s="93"/>
      <c r="G284" s="31"/>
    </row>
    <row r="285" spans="1:7" ht="15">
      <c r="A285" s="93"/>
      <c r="G285" s="31"/>
    </row>
    <row r="286" spans="1:7" ht="15">
      <c r="A286" s="93"/>
      <c r="G286" s="31"/>
    </row>
    <row r="287" spans="1:7" ht="15">
      <c r="A287" s="93"/>
      <c r="G287" s="31"/>
    </row>
    <row r="288" spans="1:7" ht="15">
      <c r="A288" s="93"/>
      <c r="G288" s="31"/>
    </row>
    <row r="289" spans="1:7" ht="15">
      <c r="A289" s="93"/>
      <c r="G289" s="31"/>
    </row>
    <row r="290" spans="1:7" ht="15">
      <c r="A290" s="93"/>
      <c r="G290" s="31"/>
    </row>
    <row r="291" spans="1:7" ht="15">
      <c r="A291" s="93"/>
      <c r="G291" s="31"/>
    </row>
    <row r="292" spans="1:7" ht="15">
      <c r="A292" s="93"/>
      <c r="G292" s="31"/>
    </row>
    <row r="293" spans="1:7" ht="15">
      <c r="A293" s="93"/>
      <c r="G293" s="31"/>
    </row>
    <row r="294" spans="1:7" ht="15">
      <c r="A294" s="93"/>
      <c r="G294" s="31"/>
    </row>
    <row r="295" spans="1:7" ht="15">
      <c r="A295" s="93"/>
      <c r="G295" s="31"/>
    </row>
    <row r="296" spans="1:7" ht="15">
      <c r="A296" s="93"/>
      <c r="G296" s="31"/>
    </row>
    <row r="297" spans="1:7" ht="15">
      <c r="A297" s="93"/>
      <c r="G297" s="31"/>
    </row>
    <row r="298" spans="1:7" ht="15">
      <c r="A298" s="93"/>
      <c r="G298" s="31"/>
    </row>
    <row r="299" spans="1:7" ht="15">
      <c r="A299" s="93"/>
      <c r="G299" s="31"/>
    </row>
    <row r="300" spans="1:7" ht="15">
      <c r="A300" s="93"/>
      <c r="G300" s="31"/>
    </row>
    <row r="301" spans="1:7" ht="15">
      <c r="A301" s="93"/>
      <c r="G301" s="31"/>
    </row>
    <row r="302" spans="1:7" ht="15">
      <c r="A302" s="93"/>
      <c r="G302" s="31"/>
    </row>
    <row r="303" spans="1:7" ht="15">
      <c r="A303" s="93"/>
      <c r="G303" s="31"/>
    </row>
    <row r="304" spans="1:7" ht="15">
      <c r="A304" s="93"/>
      <c r="G304" s="31"/>
    </row>
    <row r="305" spans="1:7" ht="15">
      <c r="A305" s="93"/>
      <c r="G305" s="31"/>
    </row>
    <row r="306" spans="1:7" ht="15">
      <c r="A306" s="93"/>
      <c r="G306" s="31"/>
    </row>
    <row r="307" spans="1:7" ht="15">
      <c r="A307" s="93"/>
      <c r="G307" s="31"/>
    </row>
    <row r="308" spans="1:7" ht="15">
      <c r="A308" s="93"/>
      <c r="G308" s="31"/>
    </row>
    <row r="309" spans="1:7" ht="15">
      <c r="A309" s="93"/>
      <c r="G309" s="31"/>
    </row>
    <row r="310" spans="1:7" ht="15">
      <c r="A310" s="93"/>
      <c r="G310" s="31"/>
    </row>
    <row r="311" spans="1:7" ht="15">
      <c r="A311" s="93"/>
      <c r="G311" s="31"/>
    </row>
    <row r="312" spans="1:7" ht="15">
      <c r="A312" s="93"/>
      <c r="G312" s="31"/>
    </row>
    <row r="313" spans="1:7" ht="15">
      <c r="A313" s="93"/>
      <c r="G313" s="31"/>
    </row>
    <row r="314" spans="1:7" ht="15">
      <c r="A314" s="93"/>
      <c r="G314" s="31"/>
    </row>
    <row r="315" spans="1:7" ht="15">
      <c r="A315" s="93"/>
      <c r="G315" s="31"/>
    </row>
    <row r="316" spans="1:7" ht="15">
      <c r="A316" s="93"/>
      <c r="G316" s="31"/>
    </row>
    <row r="317" spans="1:7" ht="15">
      <c r="A317" s="93"/>
      <c r="G317" s="31"/>
    </row>
    <row r="318" spans="1:7" ht="15">
      <c r="A318" s="93"/>
      <c r="G318" s="31"/>
    </row>
    <row r="319" spans="1:7" ht="15">
      <c r="A319" s="93"/>
      <c r="G319" s="31"/>
    </row>
    <row r="320" spans="1:7" ht="15">
      <c r="A320" s="93"/>
      <c r="G320" s="31"/>
    </row>
    <row r="321" spans="1:7" ht="15">
      <c r="A321" s="93"/>
      <c r="G321" s="31"/>
    </row>
    <row r="322" spans="1:7" ht="15">
      <c r="A322" s="93"/>
      <c r="G322" s="31"/>
    </row>
    <row r="323" spans="1:7" ht="15">
      <c r="A323" s="93"/>
      <c r="G323" s="31"/>
    </row>
    <row r="324" spans="1:7" ht="15">
      <c r="A324" s="93"/>
      <c r="G324" s="31"/>
    </row>
    <row r="325" spans="1:7" ht="15">
      <c r="A325" s="93"/>
      <c r="G325" s="31"/>
    </row>
    <row r="326" spans="1:7" ht="15">
      <c r="A326" s="93"/>
      <c r="G326" s="31"/>
    </row>
    <row r="327" spans="1:7" ht="15">
      <c r="A327" s="93"/>
      <c r="G327" s="31"/>
    </row>
    <row r="328" spans="1:7" ht="15">
      <c r="A328" s="93"/>
      <c r="G328" s="31"/>
    </row>
    <row r="329" spans="1:7" ht="15">
      <c r="A329" s="93"/>
      <c r="G329" s="31"/>
    </row>
    <row r="330" spans="1:7" ht="15">
      <c r="A330" s="93"/>
      <c r="G330" s="31"/>
    </row>
    <row r="331" spans="1:7" ht="15">
      <c r="A331" s="93"/>
      <c r="G331" s="31"/>
    </row>
    <row r="332" spans="1:7" ht="15">
      <c r="A332" s="93"/>
      <c r="G332" s="31"/>
    </row>
    <row r="333" spans="1:7" ht="15">
      <c r="A333" s="93"/>
      <c r="G333" s="31"/>
    </row>
    <row r="334" spans="1:7" ht="15">
      <c r="A334" s="93"/>
      <c r="G334" s="31"/>
    </row>
    <row r="335" spans="1:7" ht="15">
      <c r="A335" s="93"/>
      <c r="G335" s="31"/>
    </row>
    <row r="336" spans="1:7" ht="15">
      <c r="A336" s="93"/>
      <c r="G336" s="31"/>
    </row>
    <row r="337" spans="1:7" ht="15">
      <c r="A337" s="93"/>
      <c r="G337" s="31"/>
    </row>
    <row r="338" spans="1:7" ht="15">
      <c r="A338" s="93"/>
      <c r="G338" s="31"/>
    </row>
    <row r="339" spans="1:7" ht="15">
      <c r="A339" s="93"/>
      <c r="G339" s="31"/>
    </row>
    <row r="340" spans="1:7" ht="15">
      <c r="A340" s="93"/>
      <c r="G340" s="31"/>
    </row>
    <row r="341" spans="1:7" ht="15">
      <c r="A341" s="93"/>
      <c r="G341" s="31"/>
    </row>
    <row r="342" spans="1:7" ht="15">
      <c r="A342" s="93"/>
      <c r="G342" s="31"/>
    </row>
    <row r="343" spans="1:7" ht="15">
      <c r="A343" s="93"/>
      <c r="G343" s="31"/>
    </row>
    <row r="344" spans="1:7" ht="15">
      <c r="A344" s="93"/>
      <c r="G344" s="31"/>
    </row>
    <row r="345" spans="1:7" ht="15">
      <c r="A345" s="93"/>
      <c r="G345" s="31"/>
    </row>
    <row r="346" spans="1:7" ht="15">
      <c r="A346" s="93"/>
      <c r="G346" s="31"/>
    </row>
    <row r="347" spans="1:7" ht="15">
      <c r="A347" s="93"/>
      <c r="G347" s="31"/>
    </row>
    <row r="348" spans="1:7" ht="15">
      <c r="A348" s="93"/>
      <c r="G348" s="31"/>
    </row>
    <row r="349" spans="1:7" ht="15">
      <c r="A349" s="93"/>
      <c r="G349" s="31"/>
    </row>
    <row r="350" spans="1:7" ht="15">
      <c r="A350" s="93"/>
      <c r="G350" s="31"/>
    </row>
    <row r="351" spans="1:7" ht="15">
      <c r="A351" s="93"/>
      <c r="G351" s="31"/>
    </row>
    <row r="352" spans="1:7" ht="15">
      <c r="A352" s="93"/>
      <c r="G352" s="31"/>
    </row>
    <row r="353" spans="1:7" ht="15">
      <c r="A353" s="93"/>
      <c r="G353" s="31"/>
    </row>
    <row r="354" spans="1:7" ht="15">
      <c r="A354" s="93"/>
      <c r="G354" s="31"/>
    </row>
    <row r="355" spans="1:7" ht="15">
      <c r="A355" s="93"/>
      <c r="G355" s="31"/>
    </row>
    <row r="356" spans="1:7" ht="15">
      <c r="A356" s="93"/>
      <c r="G356" s="31"/>
    </row>
    <row r="357" ht="15">
      <c r="G357" s="31"/>
    </row>
    <row r="358" ht="15">
      <c r="G358" s="31"/>
    </row>
    <row r="359" ht="15">
      <c r="G359" s="31"/>
    </row>
    <row r="360" ht="15">
      <c r="G360" s="31"/>
    </row>
    <row r="361" ht="15">
      <c r="G361" s="31"/>
    </row>
    <row r="362" ht="15">
      <c r="G362" s="31"/>
    </row>
    <row r="363" ht="15">
      <c r="G363" s="31"/>
    </row>
    <row r="364" ht="15">
      <c r="G364" s="31"/>
    </row>
    <row r="365" ht="15">
      <c r="G365" s="31"/>
    </row>
    <row r="366" ht="15">
      <c r="G366" s="31"/>
    </row>
    <row r="367" ht="15">
      <c r="G367" s="31"/>
    </row>
    <row r="368" ht="15">
      <c r="G368" s="31"/>
    </row>
    <row r="369" ht="15">
      <c r="G369" s="31"/>
    </row>
    <row r="370" ht="15">
      <c r="G370" s="31"/>
    </row>
    <row r="371" ht="15">
      <c r="G371" s="31"/>
    </row>
    <row r="372" ht="15">
      <c r="G372" s="31"/>
    </row>
    <row r="373" ht="15">
      <c r="G373" s="31"/>
    </row>
    <row r="374" ht="15">
      <c r="G374" s="31"/>
    </row>
    <row r="375" ht="15">
      <c r="G375" s="31"/>
    </row>
    <row r="376" ht="15">
      <c r="G376" s="31"/>
    </row>
    <row r="377" ht="15">
      <c r="G377" s="31"/>
    </row>
    <row r="378" ht="15">
      <c r="G378" s="31"/>
    </row>
    <row r="379" ht="15">
      <c r="G379" s="31"/>
    </row>
    <row r="380" ht="15">
      <c r="G380" s="31"/>
    </row>
    <row r="381" ht="15">
      <c r="G381" s="31"/>
    </row>
    <row r="382" ht="15">
      <c r="G382" s="31"/>
    </row>
    <row r="383" ht="15">
      <c r="G383" s="31"/>
    </row>
    <row r="384" ht="15">
      <c r="G384" s="31"/>
    </row>
    <row r="385" ht="15">
      <c r="G385" s="31"/>
    </row>
    <row r="386" ht="15">
      <c r="G386" s="31"/>
    </row>
    <row r="387" ht="15">
      <c r="G387" s="31"/>
    </row>
    <row r="388" ht="15">
      <c r="G388" s="31"/>
    </row>
    <row r="389" ht="15">
      <c r="G389" s="31"/>
    </row>
    <row r="390" ht="15">
      <c r="G390" s="31"/>
    </row>
    <row r="391" ht="15">
      <c r="G391" s="31"/>
    </row>
    <row r="392" ht="15">
      <c r="G392" s="31"/>
    </row>
    <row r="393" ht="15">
      <c r="G393" s="31"/>
    </row>
    <row r="394" ht="15">
      <c r="G394" s="31"/>
    </row>
    <row r="395" ht="15">
      <c r="G395" s="31"/>
    </row>
    <row r="396" ht="15">
      <c r="G396" s="31"/>
    </row>
    <row r="397" ht="15">
      <c r="G397" s="31"/>
    </row>
    <row r="398" ht="15">
      <c r="G398" s="31"/>
    </row>
    <row r="399" ht="15">
      <c r="G399" s="31"/>
    </row>
  </sheetData>
  <printOptions/>
  <pageMargins left="0.7480314960629921" right="0.7480314960629921" top="0.2755905511811024" bottom="0.984251968503937" header="0.1968503937007874" footer="0.5118110236220472"/>
  <pageSetup horizontalDpi="240" verticalDpi="24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EZ118"/>
  <sheetViews>
    <sheetView workbookViewId="0" topLeftCell="A1">
      <pane xSplit="2" ySplit="6" topLeftCell="C7" activePane="bottomRight" state="frozen"/>
      <selection pane="topLeft" activeCell="A28" sqref="A28"/>
      <selection pane="topRight" activeCell="C1" sqref="C1"/>
      <selection pane="bottomLeft" activeCell="A37" sqref="A37"/>
      <selection pane="bottomRight" activeCell="C7" sqref="C7"/>
    </sheetView>
  </sheetViews>
  <sheetFormatPr defaultColWidth="9.140625" defaultRowHeight="12"/>
  <cols>
    <col min="1" max="1" width="8.28125" style="2" customWidth="1"/>
    <col min="2" max="77" width="6.8515625" style="1" customWidth="1"/>
    <col min="78" max="78" width="6.28125" style="1" customWidth="1"/>
    <col min="79" max="79" width="3.8515625" style="2" customWidth="1"/>
    <col min="80" max="80" width="20.8515625" style="1" customWidth="1"/>
    <col min="81" max="81" width="6.7109375" style="1" customWidth="1"/>
    <col min="82" max="82" width="9.28125" style="1" customWidth="1"/>
    <col min="83" max="83" width="9.8515625" style="1" bestFit="1" customWidth="1"/>
    <col min="84" max="85" width="9.28125" style="1" customWidth="1"/>
    <col min="86" max="86" width="10.00390625" style="1" bestFit="1" customWidth="1"/>
    <col min="87" max="16384" width="9.28125" style="1" customWidth="1"/>
  </cols>
  <sheetData>
    <row r="1" spans="1:156" ht="12.75">
      <c r="A1" s="1" t="s">
        <v>53</v>
      </c>
      <c r="C1" s="3">
        <f>RANK(C39,$C$39:$BY$39,0)</f>
        <v>1</v>
      </c>
      <c r="D1" s="3">
        <f aca="true" t="shared" si="0" ref="D1:BO1">RANK(D39,$C$39:$BY$39,0)</f>
        <v>1</v>
      </c>
      <c r="E1" s="3">
        <f t="shared" si="0"/>
        <v>1</v>
      </c>
      <c r="F1" s="3">
        <f t="shared" si="0"/>
        <v>1</v>
      </c>
      <c r="G1" s="3">
        <f t="shared" si="0"/>
        <v>1</v>
      </c>
      <c r="H1" s="3">
        <f t="shared" si="0"/>
        <v>1</v>
      </c>
      <c r="I1" s="3">
        <f t="shared" si="0"/>
        <v>1</v>
      </c>
      <c r="J1" s="3">
        <f t="shared" si="0"/>
        <v>1</v>
      </c>
      <c r="K1" s="3">
        <f t="shared" si="0"/>
        <v>1</v>
      </c>
      <c r="L1" s="3">
        <f t="shared" si="0"/>
        <v>1</v>
      </c>
      <c r="M1" s="3">
        <f t="shared" si="0"/>
        <v>1</v>
      </c>
      <c r="N1" s="3">
        <f t="shared" si="0"/>
        <v>1</v>
      </c>
      <c r="O1" s="3">
        <f t="shared" si="0"/>
        <v>1</v>
      </c>
      <c r="P1" s="3">
        <f t="shared" si="0"/>
        <v>1</v>
      </c>
      <c r="Q1" s="3">
        <f t="shared" si="0"/>
        <v>1</v>
      </c>
      <c r="R1" s="3">
        <f t="shared" si="0"/>
        <v>1</v>
      </c>
      <c r="S1" s="3">
        <f t="shared" si="0"/>
        <v>1</v>
      </c>
      <c r="T1" s="3">
        <f t="shared" si="0"/>
        <v>1</v>
      </c>
      <c r="U1" s="3">
        <f t="shared" si="0"/>
        <v>1</v>
      </c>
      <c r="V1" s="3">
        <f t="shared" si="0"/>
        <v>1</v>
      </c>
      <c r="W1" s="3">
        <f t="shared" si="0"/>
        <v>1</v>
      </c>
      <c r="X1" s="3">
        <f t="shared" si="0"/>
        <v>1</v>
      </c>
      <c r="Y1" s="3">
        <f t="shared" si="0"/>
        <v>1</v>
      </c>
      <c r="Z1" s="3">
        <f t="shared" si="0"/>
        <v>1</v>
      </c>
      <c r="AA1" s="3">
        <f t="shared" si="0"/>
        <v>1</v>
      </c>
      <c r="AB1" s="3">
        <f t="shared" si="0"/>
        <v>1</v>
      </c>
      <c r="AC1" s="3">
        <f t="shared" si="0"/>
        <v>1</v>
      </c>
      <c r="AD1" s="3">
        <f t="shared" si="0"/>
        <v>1</v>
      </c>
      <c r="AE1" s="3">
        <f t="shared" si="0"/>
        <v>1</v>
      </c>
      <c r="AF1" s="3">
        <f t="shared" si="0"/>
        <v>1</v>
      </c>
      <c r="AG1" s="3">
        <f t="shared" si="0"/>
        <v>1</v>
      </c>
      <c r="AH1" s="3">
        <f t="shared" si="0"/>
        <v>1</v>
      </c>
      <c r="AI1" s="3">
        <f t="shared" si="0"/>
        <v>1</v>
      </c>
      <c r="AJ1" s="3">
        <f t="shared" si="0"/>
        <v>1</v>
      </c>
      <c r="AK1" s="3">
        <f t="shared" si="0"/>
        <v>1</v>
      </c>
      <c r="AL1" s="3">
        <f t="shared" si="0"/>
        <v>1</v>
      </c>
      <c r="AM1" s="3">
        <f t="shared" si="0"/>
        <v>1</v>
      </c>
      <c r="AN1" s="3">
        <f t="shared" si="0"/>
        <v>1</v>
      </c>
      <c r="AO1" s="3">
        <f t="shared" si="0"/>
        <v>1</v>
      </c>
      <c r="AP1" s="3">
        <f t="shared" si="0"/>
        <v>1</v>
      </c>
      <c r="AQ1" s="3">
        <f t="shared" si="0"/>
        <v>1</v>
      </c>
      <c r="AR1" s="3">
        <f t="shared" si="0"/>
        <v>1</v>
      </c>
      <c r="AS1" s="3">
        <f t="shared" si="0"/>
        <v>1</v>
      </c>
      <c r="AT1" s="3">
        <f t="shared" si="0"/>
        <v>1</v>
      </c>
      <c r="AU1" s="3">
        <f t="shared" si="0"/>
        <v>1</v>
      </c>
      <c r="AV1" s="3">
        <f t="shared" si="0"/>
        <v>1</v>
      </c>
      <c r="AW1" s="3">
        <f t="shared" si="0"/>
        <v>1</v>
      </c>
      <c r="AX1" s="3">
        <f t="shared" si="0"/>
        <v>1</v>
      </c>
      <c r="AY1" s="3">
        <f t="shared" si="0"/>
        <v>1</v>
      </c>
      <c r="AZ1" s="3">
        <f t="shared" si="0"/>
        <v>1</v>
      </c>
      <c r="BA1" s="3">
        <f t="shared" si="0"/>
        <v>1</v>
      </c>
      <c r="BB1" s="3">
        <f t="shared" si="0"/>
        <v>1</v>
      </c>
      <c r="BC1" s="3">
        <f t="shared" si="0"/>
        <v>1</v>
      </c>
      <c r="BD1" s="3">
        <f t="shared" si="0"/>
        <v>1</v>
      </c>
      <c r="BE1" s="3">
        <f t="shared" si="0"/>
        <v>1</v>
      </c>
      <c r="BF1" s="3">
        <f t="shared" si="0"/>
        <v>1</v>
      </c>
      <c r="BG1" s="3">
        <f t="shared" si="0"/>
        <v>1</v>
      </c>
      <c r="BH1" s="3">
        <f t="shared" si="0"/>
        <v>1</v>
      </c>
      <c r="BI1" s="3">
        <f t="shared" si="0"/>
        <v>1</v>
      </c>
      <c r="BJ1" s="3">
        <f t="shared" si="0"/>
        <v>1</v>
      </c>
      <c r="BK1" s="3">
        <f t="shared" si="0"/>
        <v>1</v>
      </c>
      <c r="BL1" s="3">
        <f t="shared" si="0"/>
        <v>1</v>
      </c>
      <c r="BM1" s="3">
        <f t="shared" si="0"/>
        <v>1</v>
      </c>
      <c r="BN1" s="3">
        <f t="shared" si="0"/>
        <v>1</v>
      </c>
      <c r="BO1" s="3">
        <f t="shared" si="0"/>
        <v>1</v>
      </c>
      <c r="BP1" s="3">
        <f aca="true" t="shared" si="1" ref="BP1:BY1">RANK(BP39,$C$39:$BY$39,0)</f>
        <v>1</v>
      </c>
      <c r="BQ1" s="3">
        <f t="shared" si="1"/>
        <v>1</v>
      </c>
      <c r="BR1" s="3">
        <f t="shared" si="1"/>
        <v>1</v>
      </c>
      <c r="BS1" s="3">
        <f t="shared" si="1"/>
        <v>1</v>
      </c>
      <c r="BT1" s="3">
        <f t="shared" si="1"/>
        <v>1</v>
      </c>
      <c r="BU1" s="3">
        <f t="shared" si="1"/>
        <v>1</v>
      </c>
      <c r="BV1" s="3">
        <f t="shared" si="1"/>
        <v>1</v>
      </c>
      <c r="BW1" s="3">
        <f t="shared" si="1"/>
        <v>1</v>
      </c>
      <c r="BX1" s="3">
        <f t="shared" si="1"/>
        <v>1</v>
      </c>
      <c r="BY1" s="3">
        <f t="shared" si="1"/>
        <v>1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  <c r="DW1" s="1">
        <v>127</v>
      </c>
      <c r="DX1" s="1">
        <v>128</v>
      </c>
      <c r="DY1" s="1">
        <v>129</v>
      </c>
      <c r="DZ1" s="1">
        <v>130</v>
      </c>
      <c r="EA1" s="1">
        <v>131</v>
      </c>
      <c r="EB1" s="1">
        <v>132</v>
      </c>
      <c r="EC1" s="1">
        <v>133</v>
      </c>
      <c r="ED1" s="1">
        <v>134</v>
      </c>
      <c r="EE1" s="1">
        <v>135</v>
      </c>
      <c r="EF1" s="1">
        <v>136</v>
      </c>
      <c r="EG1" s="1">
        <v>137</v>
      </c>
      <c r="EH1" s="1">
        <v>138</v>
      </c>
      <c r="EI1" s="1">
        <v>139</v>
      </c>
      <c r="EJ1" s="1">
        <v>140</v>
      </c>
      <c r="EK1" s="1">
        <v>141</v>
      </c>
      <c r="EL1" s="1">
        <v>142</v>
      </c>
      <c r="EM1" s="1">
        <v>143</v>
      </c>
      <c r="EN1" s="1">
        <v>144</v>
      </c>
      <c r="EO1" s="1">
        <v>145</v>
      </c>
      <c r="EP1" s="1">
        <v>146</v>
      </c>
      <c r="EQ1" s="1">
        <v>147</v>
      </c>
      <c r="ER1" s="1">
        <v>148</v>
      </c>
      <c r="ES1" s="1">
        <v>149</v>
      </c>
      <c r="ET1" s="1">
        <v>150</v>
      </c>
      <c r="EU1" s="1">
        <v>151</v>
      </c>
      <c r="EV1" s="1">
        <v>152</v>
      </c>
      <c r="EW1" s="1">
        <v>153</v>
      </c>
      <c r="EX1" s="1">
        <v>154</v>
      </c>
      <c r="EY1" s="1">
        <v>155</v>
      </c>
      <c r="EZ1" s="1">
        <v>156</v>
      </c>
    </row>
    <row r="2" spans="3:78" ht="11.25" customHeight="1">
      <c r="C2" s="31" t="s">
        <v>24</v>
      </c>
      <c r="D2" s="31" t="s">
        <v>24</v>
      </c>
      <c r="E2" s="31" t="s">
        <v>24</v>
      </c>
      <c r="F2" s="31" t="s">
        <v>24</v>
      </c>
      <c r="G2" s="31" t="s">
        <v>24</v>
      </c>
      <c r="H2" s="31" t="s">
        <v>24</v>
      </c>
      <c r="I2" s="31" t="s">
        <v>24</v>
      </c>
      <c r="J2" s="31" t="s">
        <v>24</v>
      </c>
      <c r="K2" s="31" t="s">
        <v>24</v>
      </c>
      <c r="L2" s="31" t="s">
        <v>24</v>
      </c>
      <c r="M2" s="31" t="s">
        <v>24</v>
      </c>
      <c r="N2" s="31" t="s">
        <v>24</v>
      </c>
      <c r="O2" s="31" t="s">
        <v>24</v>
      </c>
      <c r="P2" s="31" t="s">
        <v>24</v>
      </c>
      <c r="Q2" s="31" t="s">
        <v>24</v>
      </c>
      <c r="R2" s="31" t="s">
        <v>24</v>
      </c>
      <c r="S2" s="31" t="s">
        <v>24</v>
      </c>
      <c r="T2" s="31" t="s">
        <v>24</v>
      </c>
      <c r="U2" s="31" t="s">
        <v>24</v>
      </c>
      <c r="V2" s="31" t="s">
        <v>24</v>
      </c>
      <c r="W2" s="31" t="s">
        <v>24</v>
      </c>
      <c r="X2" s="31" t="s">
        <v>24</v>
      </c>
      <c r="Y2" s="31" t="s">
        <v>24</v>
      </c>
      <c r="Z2" s="31" t="s">
        <v>24</v>
      </c>
      <c r="AA2" s="31" t="s">
        <v>24</v>
      </c>
      <c r="AB2" s="31" t="s">
        <v>24</v>
      </c>
      <c r="AC2" s="31" t="s">
        <v>24</v>
      </c>
      <c r="AD2" s="31" t="s">
        <v>24</v>
      </c>
      <c r="AE2" s="31" t="s">
        <v>24</v>
      </c>
      <c r="AF2" s="31" t="s">
        <v>24</v>
      </c>
      <c r="AG2" s="31" t="s">
        <v>24</v>
      </c>
      <c r="AH2" s="31" t="s">
        <v>24</v>
      </c>
      <c r="AI2" s="31" t="s">
        <v>24</v>
      </c>
      <c r="AJ2" s="31" t="s">
        <v>24</v>
      </c>
      <c r="AK2" s="31" t="s">
        <v>31</v>
      </c>
      <c r="AL2" s="31" t="s">
        <v>31</v>
      </c>
      <c r="AM2" s="31" t="s">
        <v>31</v>
      </c>
      <c r="AN2" s="31" t="s">
        <v>32</v>
      </c>
      <c r="AO2" s="31" t="s">
        <v>32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63" ht="12.75">
      <c r="A3" s="3"/>
      <c r="M3" s="23"/>
      <c r="AC3" s="4"/>
      <c r="AE3" s="23"/>
      <c r="AP3"/>
      <c r="AQ3" s="4"/>
      <c r="AU3" s="23"/>
      <c r="BK3" s="23"/>
    </row>
    <row r="4" ht="6" customHeight="1"/>
    <row r="5" spans="1:86" ht="81" customHeight="1">
      <c r="A5" s="95" t="s">
        <v>11</v>
      </c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37"/>
      <c r="CC5" s="1">
        <v>5</v>
      </c>
      <c r="CD5" s="1">
        <f>75-COUNTBLANK(C5:BY5)</f>
        <v>0</v>
      </c>
      <c r="CE5" s="1">
        <f>COUNTIF(C2:BY2,"S")</f>
        <v>34</v>
      </c>
      <c r="CF5" s="1">
        <f>COUNTIF(C2:BY2,"O")</f>
        <v>0</v>
      </c>
      <c r="CG5" s="1">
        <f>CD5-CE5-CF5-CH5</f>
        <v>-34</v>
      </c>
      <c r="CH5" s="1">
        <f>COUNTIF(C2:BY2,"B")</f>
        <v>0</v>
      </c>
    </row>
    <row r="6" spans="1:80" ht="12.75">
      <c r="A6" s="8" t="s">
        <v>12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40" t="s">
        <v>30</v>
      </c>
      <c r="CA6" s="5"/>
      <c r="CB6" s="5"/>
    </row>
    <row r="7" spans="1:86" ht="12.75">
      <c r="A7" s="10">
        <v>1</v>
      </c>
      <c r="B7" s="52"/>
      <c r="C7" s="53"/>
      <c r="D7" s="54"/>
      <c r="E7" s="54"/>
      <c r="F7" s="54"/>
      <c r="G7" s="55"/>
      <c r="H7" s="53"/>
      <c r="I7" s="54"/>
      <c r="J7" s="54"/>
      <c r="K7" s="54"/>
      <c r="L7" s="55"/>
      <c r="M7" s="53"/>
      <c r="N7" s="54"/>
      <c r="O7" s="54"/>
      <c r="P7" s="54"/>
      <c r="Q7" s="55"/>
      <c r="R7" s="53"/>
      <c r="S7" s="54"/>
      <c r="T7" s="54"/>
      <c r="U7" s="54"/>
      <c r="V7" s="55"/>
      <c r="W7" s="53"/>
      <c r="X7" s="54"/>
      <c r="Y7" s="54"/>
      <c r="Z7" s="54"/>
      <c r="AA7" s="55"/>
      <c r="AB7" s="53"/>
      <c r="AC7" s="54"/>
      <c r="AD7" s="54"/>
      <c r="AE7" s="54"/>
      <c r="AF7" s="55"/>
      <c r="AG7" s="53"/>
      <c r="AH7" s="54"/>
      <c r="AI7" s="54"/>
      <c r="AJ7" s="54"/>
      <c r="AK7" s="55"/>
      <c r="AL7" s="53"/>
      <c r="AM7" s="54"/>
      <c r="AN7" s="54"/>
      <c r="AO7" s="54"/>
      <c r="AP7" s="55"/>
      <c r="AQ7" s="53"/>
      <c r="AR7" s="54"/>
      <c r="AS7" s="54"/>
      <c r="AT7" s="54"/>
      <c r="AU7" s="55"/>
      <c r="AV7" s="53"/>
      <c r="AW7" s="54"/>
      <c r="AX7" s="54"/>
      <c r="AY7" s="54"/>
      <c r="AZ7" s="55"/>
      <c r="BA7" s="53"/>
      <c r="BB7" s="54"/>
      <c r="BC7" s="54"/>
      <c r="BD7" s="54"/>
      <c r="BE7" s="55"/>
      <c r="BF7" s="53"/>
      <c r="BG7" s="54"/>
      <c r="BH7" s="54"/>
      <c r="BI7" s="54"/>
      <c r="BJ7" s="55"/>
      <c r="BK7" s="53"/>
      <c r="BL7" s="54"/>
      <c r="BM7" s="54"/>
      <c r="BN7" s="54"/>
      <c r="BO7" s="55"/>
      <c r="BP7" s="53"/>
      <c r="BQ7" s="54"/>
      <c r="BR7" s="54"/>
      <c r="BS7" s="54"/>
      <c r="BT7" s="55"/>
      <c r="BU7" s="53"/>
      <c r="BV7" s="54"/>
      <c r="BW7" s="54"/>
      <c r="BX7" s="54"/>
      <c r="BY7" s="55"/>
      <c r="BZ7" s="37"/>
      <c r="CD7" s="1">
        <f aca="true" t="shared" si="2" ref="CD7:CD36">IF(ISTEXT(C7)=TRUE,VALUE(RIGHT(C7,LEN(C7)-1)),C7)</f>
        <v>0</v>
      </c>
      <c r="CE7" s="1">
        <f aca="true" t="shared" si="3" ref="CE7:CE36">IF(ISTEXT(D7)=TRUE,VALUE(RIGHT(D7,LEN(D7)-1)),D7)</f>
        <v>0</v>
      </c>
      <c r="CF7" s="1">
        <f aca="true" t="shared" si="4" ref="CF7:CF36">IF(ISTEXT(E7)=TRUE,VALUE(RIGHT(E7,LEN(E7)-1)),E7)</f>
        <v>0</v>
      </c>
      <c r="CG7" s="1">
        <f aca="true" t="shared" si="5" ref="CG7:CG36">IF(ISTEXT(F7)=TRUE,VALUE(RIGHT(F7,LEN(F7)-1)),F7)</f>
        <v>0</v>
      </c>
      <c r="CH7" s="1">
        <f aca="true" t="shared" si="6" ref="CH7:CH36">IF(ISTEXT(G7)=TRUE,VALUE(RIGHT(G7,LEN(G7)-1)),G7)</f>
        <v>0</v>
      </c>
    </row>
    <row r="8" spans="1:86" ht="12.75">
      <c r="A8" s="11">
        <v>2</v>
      </c>
      <c r="B8" s="56"/>
      <c r="C8" s="57"/>
      <c r="D8" s="58"/>
      <c r="E8" s="58"/>
      <c r="F8" s="58"/>
      <c r="G8" s="59"/>
      <c r="H8" s="57"/>
      <c r="I8" s="58"/>
      <c r="J8" s="58"/>
      <c r="K8" s="58"/>
      <c r="L8" s="59"/>
      <c r="M8" s="57"/>
      <c r="N8" s="58"/>
      <c r="O8" s="58"/>
      <c r="P8" s="58"/>
      <c r="Q8" s="59"/>
      <c r="R8" s="57"/>
      <c r="S8" s="58"/>
      <c r="T8" s="58"/>
      <c r="U8" s="58"/>
      <c r="V8" s="59"/>
      <c r="W8" s="57"/>
      <c r="X8" s="58"/>
      <c r="Y8" s="58"/>
      <c r="Z8" s="58"/>
      <c r="AA8" s="59"/>
      <c r="AB8" s="57"/>
      <c r="AC8" s="58"/>
      <c r="AD8" s="58"/>
      <c r="AE8" s="58"/>
      <c r="AF8" s="59"/>
      <c r="AG8" s="57"/>
      <c r="AH8" s="58"/>
      <c r="AI8" s="58"/>
      <c r="AJ8" s="58"/>
      <c r="AK8" s="59"/>
      <c r="AL8" s="57"/>
      <c r="AM8" s="58"/>
      <c r="AN8" s="58"/>
      <c r="AO8" s="58"/>
      <c r="AP8" s="59"/>
      <c r="AQ8" s="57"/>
      <c r="AR8" s="58"/>
      <c r="AS8" s="58"/>
      <c r="AT8" s="58"/>
      <c r="AU8" s="59"/>
      <c r="AV8" s="57"/>
      <c r="AW8" s="58"/>
      <c r="AX8" s="58"/>
      <c r="AY8" s="58"/>
      <c r="AZ8" s="59"/>
      <c r="BA8" s="57"/>
      <c r="BB8" s="58"/>
      <c r="BC8" s="58"/>
      <c r="BD8" s="58"/>
      <c r="BE8" s="59"/>
      <c r="BF8" s="57"/>
      <c r="BG8" s="58"/>
      <c r="BH8" s="58"/>
      <c r="BI8" s="58"/>
      <c r="BJ8" s="59"/>
      <c r="BK8" s="57"/>
      <c r="BL8" s="58"/>
      <c r="BM8" s="58"/>
      <c r="BN8" s="58"/>
      <c r="BO8" s="59"/>
      <c r="BP8" s="57"/>
      <c r="BQ8" s="58"/>
      <c r="BR8" s="58"/>
      <c r="BS8" s="58"/>
      <c r="BT8" s="59"/>
      <c r="BU8" s="57"/>
      <c r="BV8" s="58"/>
      <c r="BW8" s="58"/>
      <c r="BX8" s="58"/>
      <c r="BY8" s="59"/>
      <c r="BZ8" s="37"/>
      <c r="CD8" s="1">
        <f t="shared" si="2"/>
        <v>0</v>
      </c>
      <c r="CE8" s="1">
        <f t="shared" si="3"/>
        <v>0</v>
      </c>
      <c r="CF8" s="1">
        <f t="shared" si="4"/>
        <v>0</v>
      </c>
      <c r="CG8" s="1">
        <f t="shared" si="5"/>
        <v>0</v>
      </c>
      <c r="CH8" s="1">
        <f t="shared" si="6"/>
        <v>0</v>
      </c>
    </row>
    <row r="9" spans="1:86" ht="12.75">
      <c r="A9" s="11">
        <v>3</v>
      </c>
      <c r="B9" s="56"/>
      <c r="C9" s="57"/>
      <c r="D9" s="58"/>
      <c r="E9" s="58"/>
      <c r="F9" s="58"/>
      <c r="G9" s="59"/>
      <c r="H9" s="57"/>
      <c r="I9" s="58"/>
      <c r="J9" s="58"/>
      <c r="K9" s="58"/>
      <c r="L9" s="59"/>
      <c r="M9" s="57"/>
      <c r="N9" s="58"/>
      <c r="O9" s="58"/>
      <c r="P9" s="58"/>
      <c r="Q9" s="59"/>
      <c r="R9" s="57"/>
      <c r="S9" s="58"/>
      <c r="T9" s="58"/>
      <c r="U9" s="58"/>
      <c r="V9" s="59"/>
      <c r="W9" s="57"/>
      <c r="X9" s="58"/>
      <c r="Y9" s="58"/>
      <c r="Z9" s="58"/>
      <c r="AA9" s="59"/>
      <c r="AB9" s="57"/>
      <c r="AC9" s="58"/>
      <c r="AD9" s="58"/>
      <c r="AE9" s="58"/>
      <c r="AF9" s="59"/>
      <c r="AG9" s="57"/>
      <c r="AH9" s="58"/>
      <c r="AI9" s="58"/>
      <c r="AJ9" s="58"/>
      <c r="AK9" s="59"/>
      <c r="AL9" s="57"/>
      <c r="AM9" s="58"/>
      <c r="AN9" s="58"/>
      <c r="AO9" s="58"/>
      <c r="AP9" s="59"/>
      <c r="AQ9" s="57"/>
      <c r="AR9" s="58"/>
      <c r="AS9" s="58"/>
      <c r="AT9" s="58"/>
      <c r="AU9" s="59"/>
      <c r="AV9" s="57"/>
      <c r="AW9" s="58"/>
      <c r="AX9" s="58"/>
      <c r="AY9" s="58"/>
      <c r="AZ9" s="59"/>
      <c r="BA9" s="57"/>
      <c r="BB9" s="58"/>
      <c r="BC9" s="58"/>
      <c r="BD9" s="58"/>
      <c r="BE9" s="59"/>
      <c r="BF9" s="57"/>
      <c r="BG9" s="58"/>
      <c r="BH9" s="58"/>
      <c r="BI9" s="58"/>
      <c r="BJ9" s="59"/>
      <c r="BK9" s="57"/>
      <c r="BL9" s="58"/>
      <c r="BM9" s="58"/>
      <c r="BN9" s="58"/>
      <c r="BO9" s="59"/>
      <c r="BP9" s="57"/>
      <c r="BQ9" s="58"/>
      <c r="BR9" s="58"/>
      <c r="BS9" s="58"/>
      <c r="BT9" s="59"/>
      <c r="BU9" s="57"/>
      <c r="BV9" s="58"/>
      <c r="BW9" s="58"/>
      <c r="BX9" s="58"/>
      <c r="BY9" s="59"/>
      <c r="BZ9" s="37"/>
      <c r="CD9" s="1">
        <f t="shared" si="2"/>
        <v>0</v>
      </c>
      <c r="CE9" s="1">
        <f t="shared" si="3"/>
        <v>0</v>
      </c>
      <c r="CF9" s="1">
        <f t="shared" si="4"/>
        <v>0</v>
      </c>
      <c r="CG9" s="1">
        <f t="shared" si="5"/>
        <v>0</v>
      </c>
      <c r="CH9" s="1">
        <f t="shared" si="6"/>
        <v>0</v>
      </c>
    </row>
    <row r="10" spans="1:86" ht="12.75">
      <c r="A10" s="11">
        <v>4</v>
      </c>
      <c r="B10" s="56"/>
      <c r="C10" s="57"/>
      <c r="D10" s="58"/>
      <c r="E10" s="58"/>
      <c r="F10" s="58"/>
      <c r="G10" s="59"/>
      <c r="H10" s="57"/>
      <c r="I10" s="58"/>
      <c r="J10" s="58"/>
      <c r="K10" s="58"/>
      <c r="L10" s="59"/>
      <c r="M10" s="57"/>
      <c r="N10" s="58"/>
      <c r="O10" s="58"/>
      <c r="P10" s="58"/>
      <c r="Q10" s="59"/>
      <c r="R10" s="57"/>
      <c r="S10" s="58"/>
      <c r="T10" s="58"/>
      <c r="U10" s="58"/>
      <c r="V10" s="59"/>
      <c r="W10" s="57"/>
      <c r="X10" s="58"/>
      <c r="Y10" s="58"/>
      <c r="Z10" s="58"/>
      <c r="AA10" s="59"/>
      <c r="AB10" s="57"/>
      <c r="AC10" s="58"/>
      <c r="AD10" s="58"/>
      <c r="AE10" s="58"/>
      <c r="AF10" s="59"/>
      <c r="AG10" s="57"/>
      <c r="AH10" s="58"/>
      <c r="AI10" s="58"/>
      <c r="AJ10" s="58"/>
      <c r="AK10" s="59"/>
      <c r="AL10" s="57"/>
      <c r="AM10" s="58"/>
      <c r="AN10" s="58"/>
      <c r="AO10" s="58"/>
      <c r="AP10" s="59"/>
      <c r="AQ10" s="57"/>
      <c r="AR10" s="58"/>
      <c r="AS10" s="58"/>
      <c r="AT10" s="58"/>
      <c r="AU10" s="59"/>
      <c r="AV10" s="57"/>
      <c r="AW10" s="58"/>
      <c r="AX10" s="58"/>
      <c r="AY10" s="58"/>
      <c r="AZ10" s="59"/>
      <c r="BA10" s="57"/>
      <c r="BB10" s="58"/>
      <c r="BC10" s="58"/>
      <c r="BD10" s="58"/>
      <c r="BE10" s="59"/>
      <c r="BF10" s="57"/>
      <c r="BG10" s="58"/>
      <c r="BH10" s="58"/>
      <c r="BI10" s="58"/>
      <c r="BJ10" s="59"/>
      <c r="BK10" s="57"/>
      <c r="BL10" s="58"/>
      <c r="BM10" s="58"/>
      <c r="BN10" s="58"/>
      <c r="BO10" s="59"/>
      <c r="BP10" s="57"/>
      <c r="BQ10" s="58"/>
      <c r="BR10" s="58"/>
      <c r="BS10" s="58"/>
      <c r="BT10" s="59"/>
      <c r="BU10" s="57"/>
      <c r="BV10" s="58"/>
      <c r="BW10" s="58"/>
      <c r="BX10" s="58"/>
      <c r="BY10" s="59"/>
      <c r="BZ10" s="37"/>
      <c r="CD10" s="1">
        <f t="shared" si="2"/>
        <v>0</v>
      </c>
      <c r="CE10" s="1">
        <f t="shared" si="3"/>
        <v>0</v>
      </c>
      <c r="CF10" s="1">
        <f t="shared" si="4"/>
        <v>0</v>
      </c>
      <c r="CG10" s="1">
        <f t="shared" si="5"/>
        <v>0</v>
      </c>
      <c r="CH10" s="1">
        <f t="shared" si="6"/>
        <v>0</v>
      </c>
    </row>
    <row r="11" spans="1:86" ht="12.75">
      <c r="A11" s="13">
        <v>5</v>
      </c>
      <c r="B11" s="60"/>
      <c r="C11" s="61"/>
      <c r="D11" s="62"/>
      <c r="E11" s="62"/>
      <c r="F11" s="62"/>
      <c r="G11" s="63"/>
      <c r="H11" s="61"/>
      <c r="I11" s="62"/>
      <c r="J11" s="62"/>
      <c r="K11" s="62"/>
      <c r="L11" s="63"/>
      <c r="M11" s="61"/>
      <c r="N11" s="62"/>
      <c r="O11" s="62"/>
      <c r="P11" s="62"/>
      <c r="Q11" s="63"/>
      <c r="R11" s="61"/>
      <c r="S11" s="62"/>
      <c r="T11" s="62"/>
      <c r="U11" s="62"/>
      <c r="V11" s="63"/>
      <c r="W11" s="61"/>
      <c r="X11" s="62"/>
      <c r="Y11" s="62"/>
      <c r="Z11" s="62"/>
      <c r="AA11" s="63"/>
      <c r="AB11" s="61"/>
      <c r="AC11" s="62"/>
      <c r="AD11" s="62"/>
      <c r="AE11" s="62"/>
      <c r="AF11" s="63"/>
      <c r="AG11" s="61"/>
      <c r="AH11" s="62"/>
      <c r="AI11" s="62"/>
      <c r="AJ11" s="62"/>
      <c r="AK11" s="63"/>
      <c r="AL11" s="61"/>
      <c r="AM11" s="62"/>
      <c r="AN11" s="62"/>
      <c r="AO11" s="62"/>
      <c r="AP11" s="63"/>
      <c r="AQ11" s="61"/>
      <c r="AR11" s="62"/>
      <c r="AS11" s="62"/>
      <c r="AT11" s="62"/>
      <c r="AU11" s="63"/>
      <c r="AV11" s="61"/>
      <c r="AW11" s="62"/>
      <c r="AX11" s="62"/>
      <c r="AY11" s="62"/>
      <c r="AZ11" s="63"/>
      <c r="BA11" s="61"/>
      <c r="BB11" s="62"/>
      <c r="BC11" s="62"/>
      <c r="BD11" s="62"/>
      <c r="BE11" s="63"/>
      <c r="BF11" s="61"/>
      <c r="BG11" s="62"/>
      <c r="BH11" s="62"/>
      <c r="BI11" s="62"/>
      <c r="BJ11" s="63"/>
      <c r="BK11" s="61"/>
      <c r="BL11" s="62"/>
      <c r="BM11" s="62"/>
      <c r="BN11" s="62"/>
      <c r="BO11" s="63"/>
      <c r="BP11" s="61"/>
      <c r="BQ11" s="62"/>
      <c r="BR11" s="62"/>
      <c r="BS11" s="62"/>
      <c r="BT11" s="63"/>
      <c r="BU11" s="61"/>
      <c r="BV11" s="62"/>
      <c r="BW11" s="62"/>
      <c r="BX11" s="62"/>
      <c r="BY11" s="63"/>
      <c r="BZ11" s="37"/>
      <c r="CD11" s="1">
        <f t="shared" si="2"/>
        <v>0</v>
      </c>
      <c r="CE11" s="1">
        <f t="shared" si="3"/>
        <v>0</v>
      </c>
      <c r="CF11" s="1">
        <f t="shared" si="4"/>
        <v>0</v>
      </c>
      <c r="CG11" s="1">
        <f t="shared" si="5"/>
        <v>0</v>
      </c>
      <c r="CH11" s="1">
        <f t="shared" si="6"/>
        <v>0</v>
      </c>
    </row>
    <row r="12" spans="1:86" ht="12.75">
      <c r="A12" s="14">
        <v>6</v>
      </c>
      <c r="B12" s="64"/>
      <c r="C12" s="65"/>
      <c r="D12" s="66"/>
      <c r="E12" s="66"/>
      <c r="F12" s="66"/>
      <c r="G12" s="67"/>
      <c r="H12" s="65"/>
      <c r="I12" s="66"/>
      <c r="J12" s="66"/>
      <c r="K12" s="66"/>
      <c r="L12" s="67"/>
      <c r="M12" s="65"/>
      <c r="N12" s="66"/>
      <c r="O12" s="66"/>
      <c r="P12" s="66"/>
      <c r="Q12" s="67"/>
      <c r="R12" s="65"/>
      <c r="S12" s="66"/>
      <c r="T12" s="66"/>
      <c r="U12" s="66"/>
      <c r="V12" s="67"/>
      <c r="W12" s="65"/>
      <c r="X12" s="66"/>
      <c r="Y12" s="66"/>
      <c r="Z12" s="66"/>
      <c r="AA12" s="67"/>
      <c r="AB12" s="65"/>
      <c r="AC12" s="66"/>
      <c r="AD12" s="66"/>
      <c r="AE12" s="66"/>
      <c r="AF12" s="67"/>
      <c r="AG12" s="65"/>
      <c r="AH12" s="66"/>
      <c r="AI12" s="66"/>
      <c r="AJ12" s="66"/>
      <c r="AK12" s="67"/>
      <c r="AL12" s="65"/>
      <c r="AM12" s="66"/>
      <c r="AN12" s="66"/>
      <c r="AO12" s="66"/>
      <c r="AP12" s="67"/>
      <c r="AQ12" s="65"/>
      <c r="AR12" s="66"/>
      <c r="AS12" s="66"/>
      <c r="AT12" s="66"/>
      <c r="AU12" s="67"/>
      <c r="AV12" s="65"/>
      <c r="AW12" s="66"/>
      <c r="AX12" s="66"/>
      <c r="AY12" s="66"/>
      <c r="AZ12" s="67"/>
      <c r="BA12" s="65"/>
      <c r="BB12" s="66"/>
      <c r="BC12" s="66"/>
      <c r="BD12" s="66"/>
      <c r="BE12" s="67"/>
      <c r="BF12" s="65"/>
      <c r="BG12" s="66"/>
      <c r="BH12" s="66"/>
      <c r="BI12" s="66"/>
      <c r="BJ12" s="67"/>
      <c r="BK12" s="65"/>
      <c r="BL12" s="66"/>
      <c r="BM12" s="66"/>
      <c r="BN12" s="66"/>
      <c r="BO12" s="67"/>
      <c r="BP12" s="65"/>
      <c r="BQ12" s="66"/>
      <c r="BR12" s="66"/>
      <c r="BS12" s="66"/>
      <c r="BT12" s="67"/>
      <c r="BU12" s="65"/>
      <c r="BV12" s="66"/>
      <c r="BW12" s="66"/>
      <c r="BX12" s="66"/>
      <c r="BY12" s="67"/>
      <c r="BZ12" s="37"/>
      <c r="CD12" s="1">
        <f t="shared" si="2"/>
        <v>0</v>
      </c>
      <c r="CE12" s="1">
        <f t="shared" si="3"/>
        <v>0</v>
      </c>
      <c r="CF12" s="1">
        <f t="shared" si="4"/>
        <v>0</v>
      </c>
      <c r="CG12" s="1">
        <f t="shared" si="5"/>
        <v>0</v>
      </c>
      <c r="CH12" s="1">
        <f t="shared" si="6"/>
        <v>0</v>
      </c>
    </row>
    <row r="13" spans="1:86" ht="12.75">
      <c r="A13" s="11">
        <v>7</v>
      </c>
      <c r="B13" s="56"/>
      <c r="C13" s="57"/>
      <c r="D13" s="58"/>
      <c r="E13" s="58"/>
      <c r="F13" s="58"/>
      <c r="G13" s="59"/>
      <c r="H13" s="57"/>
      <c r="I13" s="58"/>
      <c r="J13" s="58"/>
      <c r="K13" s="58"/>
      <c r="L13" s="59"/>
      <c r="M13" s="57"/>
      <c r="N13" s="58"/>
      <c r="O13" s="58"/>
      <c r="P13" s="58"/>
      <c r="Q13" s="59"/>
      <c r="R13" s="57"/>
      <c r="S13" s="58"/>
      <c r="T13" s="58"/>
      <c r="U13" s="58"/>
      <c r="V13" s="59"/>
      <c r="W13" s="57"/>
      <c r="X13" s="58"/>
      <c r="Y13" s="58"/>
      <c r="Z13" s="58"/>
      <c r="AA13" s="59"/>
      <c r="AB13" s="57"/>
      <c r="AC13" s="58"/>
      <c r="AD13" s="58"/>
      <c r="AE13" s="58"/>
      <c r="AF13" s="59"/>
      <c r="AG13" s="57"/>
      <c r="AH13" s="58"/>
      <c r="AI13" s="58"/>
      <c r="AJ13" s="58"/>
      <c r="AK13" s="59"/>
      <c r="AL13" s="57"/>
      <c r="AM13" s="58"/>
      <c r="AN13" s="58"/>
      <c r="AO13" s="58"/>
      <c r="AP13" s="59"/>
      <c r="AQ13" s="57"/>
      <c r="AR13" s="58"/>
      <c r="AS13" s="58"/>
      <c r="AT13" s="58"/>
      <c r="AU13" s="59"/>
      <c r="AV13" s="57"/>
      <c r="AW13" s="58"/>
      <c r="AX13" s="58"/>
      <c r="AY13" s="58"/>
      <c r="AZ13" s="59"/>
      <c r="BA13" s="57"/>
      <c r="BB13" s="58"/>
      <c r="BC13" s="58"/>
      <c r="BD13" s="58"/>
      <c r="BE13" s="59"/>
      <c r="BF13" s="57"/>
      <c r="BG13" s="58"/>
      <c r="BH13" s="58"/>
      <c r="BI13" s="58"/>
      <c r="BJ13" s="59"/>
      <c r="BK13" s="57"/>
      <c r="BL13" s="58"/>
      <c r="BM13" s="58"/>
      <c r="BN13" s="58"/>
      <c r="BO13" s="59"/>
      <c r="BP13" s="57"/>
      <c r="BQ13" s="58"/>
      <c r="BR13" s="58"/>
      <c r="BS13" s="58"/>
      <c r="BT13" s="59"/>
      <c r="BU13" s="57"/>
      <c r="BV13" s="58"/>
      <c r="BW13" s="58"/>
      <c r="BX13" s="58"/>
      <c r="BY13" s="59"/>
      <c r="BZ13" s="37"/>
      <c r="CD13" s="1">
        <f t="shared" si="2"/>
        <v>0</v>
      </c>
      <c r="CE13" s="1">
        <f t="shared" si="3"/>
        <v>0</v>
      </c>
      <c r="CF13" s="1">
        <f t="shared" si="4"/>
        <v>0</v>
      </c>
      <c r="CG13" s="1">
        <f t="shared" si="5"/>
        <v>0</v>
      </c>
      <c r="CH13" s="1">
        <f t="shared" si="6"/>
        <v>0</v>
      </c>
    </row>
    <row r="14" spans="1:86" ht="12.75">
      <c r="A14" s="11">
        <v>8</v>
      </c>
      <c r="B14" s="56"/>
      <c r="C14" s="57"/>
      <c r="D14" s="58"/>
      <c r="E14" s="58"/>
      <c r="F14" s="58"/>
      <c r="G14" s="59"/>
      <c r="H14" s="57"/>
      <c r="I14" s="58"/>
      <c r="J14" s="58"/>
      <c r="K14" s="58"/>
      <c r="L14" s="59"/>
      <c r="M14" s="57"/>
      <c r="N14" s="58"/>
      <c r="O14" s="58"/>
      <c r="P14" s="58"/>
      <c r="Q14" s="59"/>
      <c r="R14" s="57"/>
      <c r="S14" s="58"/>
      <c r="T14" s="58"/>
      <c r="U14" s="58"/>
      <c r="V14" s="59"/>
      <c r="W14" s="57"/>
      <c r="X14" s="58"/>
      <c r="Y14" s="58"/>
      <c r="Z14" s="58"/>
      <c r="AA14" s="59"/>
      <c r="AB14" s="57"/>
      <c r="AC14" s="58"/>
      <c r="AD14" s="58"/>
      <c r="AE14" s="58"/>
      <c r="AF14" s="59"/>
      <c r="AG14" s="57"/>
      <c r="AH14" s="58"/>
      <c r="AI14" s="58"/>
      <c r="AJ14" s="58"/>
      <c r="AK14" s="59"/>
      <c r="AL14" s="57"/>
      <c r="AM14" s="58"/>
      <c r="AN14" s="58"/>
      <c r="AO14" s="58"/>
      <c r="AP14" s="59"/>
      <c r="AQ14" s="57"/>
      <c r="AR14" s="58"/>
      <c r="AS14" s="58"/>
      <c r="AT14" s="58"/>
      <c r="AU14" s="59"/>
      <c r="AV14" s="57"/>
      <c r="AW14" s="58"/>
      <c r="AX14" s="58"/>
      <c r="AY14" s="58"/>
      <c r="AZ14" s="59"/>
      <c r="BA14" s="57"/>
      <c r="BB14" s="58"/>
      <c r="BC14" s="58"/>
      <c r="BD14" s="58"/>
      <c r="BE14" s="59"/>
      <c r="BF14" s="57"/>
      <c r="BG14" s="58"/>
      <c r="BH14" s="58"/>
      <c r="BI14" s="58"/>
      <c r="BJ14" s="59"/>
      <c r="BK14" s="57"/>
      <c r="BL14" s="58"/>
      <c r="BM14" s="58"/>
      <c r="BN14" s="58"/>
      <c r="BO14" s="59"/>
      <c r="BP14" s="57"/>
      <c r="BQ14" s="58"/>
      <c r="BR14" s="58"/>
      <c r="BS14" s="58"/>
      <c r="BT14" s="59"/>
      <c r="BU14" s="57"/>
      <c r="BV14" s="58"/>
      <c r="BW14" s="58"/>
      <c r="BX14" s="58"/>
      <c r="BY14" s="59"/>
      <c r="BZ14" s="37"/>
      <c r="CD14" s="1">
        <f t="shared" si="2"/>
        <v>0</v>
      </c>
      <c r="CE14" s="1">
        <f t="shared" si="3"/>
        <v>0</v>
      </c>
      <c r="CF14" s="1">
        <f t="shared" si="4"/>
        <v>0</v>
      </c>
      <c r="CG14" s="1">
        <f t="shared" si="5"/>
        <v>0</v>
      </c>
      <c r="CH14" s="1">
        <f t="shared" si="6"/>
        <v>0</v>
      </c>
    </row>
    <row r="15" spans="1:86" ht="12.75">
      <c r="A15" s="11">
        <v>9</v>
      </c>
      <c r="B15" s="56"/>
      <c r="C15" s="57"/>
      <c r="D15" s="58"/>
      <c r="E15" s="58"/>
      <c r="F15" s="58"/>
      <c r="G15" s="59"/>
      <c r="H15" s="57"/>
      <c r="I15" s="58"/>
      <c r="J15" s="58"/>
      <c r="K15" s="58"/>
      <c r="L15" s="59"/>
      <c r="M15" s="57"/>
      <c r="N15" s="58"/>
      <c r="O15" s="58"/>
      <c r="P15" s="58"/>
      <c r="Q15" s="59"/>
      <c r="R15" s="57"/>
      <c r="S15" s="58"/>
      <c r="T15" s="58"/>
      <c r="U15" s="58"/>
      <c r="V15" s="59"/>
      <c r="W15" s="57"/>
      <c r="X15" s="58"/>
      <c r="Y15" s="58"/>
      <c r="Z15" s="58"/>
      <c r="AA15" s="59"/>
      <c r="AB15" s="57"/>
      <c r="AC15" s="58"/>
      <c r="AD15" s="58"/>
      <c r="AE15" s="58"/>
      <c r="AF15" s="59"/>
      <c r="AG15" s="57"/>
      <c r="AH15" s="58"/>
      <c r="AI15" s="58"/>
      <c r="AJ15" s="58"/>
      <c r="AK15" s="59"/>
      <c r="AL15" s="57"/>
      <c r="AM15" s="58"/>
      <c r="AN15" s="58"/>
      <c r="AO15" s="58"/>
      <c r="AP15" s="59"/>
      <c r="AQ15" s="57"/>
      <c r="AR15" s="58"/>
      <c r="AS15" s="58"/>
      <c r="AT15" s="58"/>
      <c r="AU15" s="59"/>
      <c r="AV15" s="57"/>
      <c r="AW15" s="58"/>
      <c r="AX15" s="58"/>
      <c r="AY15" s="58"/>
      <c r="AZ15" s="59"/>
      <c r="BA15" s="57"/>
      <c r="BB15" s="58"/>
      <c r="BC15" s="58"/>
      <c r="BD15" s="58"/>
      <c r="BE15" s="59"/>
      <c r="BF15" s="57"/>
      <c r="BG15" s="58"/>
      <c r="BH15" s="58"/>
      <c r="BI15" s="58"/>
      <c r="BJ15" s="59"/>
      <c r="BK15" s="57"/>
      <c r="BL15" s="58"/>
      <c r="BM15" s="58"/>
      <c r="BN15" s="58"/>
      <c r="BO15" s="59"/>
      <c r="BP15" s="57"/>
      <c r="BQ15" s="58"/>
      <c r="BR15" s="58"/>
      <c r="BS15" s="58"/>
      <c r="BT15" s="59"/>
      <c r="BU15" s="57"/>
      <c r="BV15" s="58"/>
      <c r="BW15" s="58"/>
      <c r="BX15" s="58"/>
      <c r="BY15" s="59"/>
      <c r="BZ15" s="37"/>
      <c r="CD15" s="1">
        <f t="shared" si="2"/>
        <v>0</v>
      </c>
      <c r="CE15" s="1">
        <f t="shared" si="3"/>
        <v>0</v>
      </c>
      <c r="CF15" s="1">
        <f t="shared" si="4"/>
        <v>0</v>
      </c>
      <c r="CG15" s="1">
        <f t="shared" si="5"/>
        <v>0</v>
      </c>
      <c r="CH15" s="1">
        <f t="shared" si="6"/>
        <v>0</v>
      </c>
    </row>
    <row r="16" spans="1:86" ht="12.75">
      <c r="A16" s="13">
        <v>10</v>
      </c>
      <c r="B16" s="60"/>
      <c r="C16" s="61"/>
      <c r="D16" s="62"/>
      <c r="E16" s="62"/>
      <c r="F16" s="62"/>
      <c r="G16" s="63"/>
      <c r="H16" s="61"/>
      <c r="I16" s="62"/>
      <c r="J16" s="62"/>
      <c r="K16" s="62"/>
      <c r="L16" s="63"/>
      <c r="M16" s="61"/>
      <c r="N16" s="62"/>
      <c r="O16" s="62"/>
      <c r="P16" s="62"/>
      <c r="Q16" s="63"/>
      <c r="R16" s="61"/>
      <c r="S16" s="62"/>
      <c r="T16" s="62"/>
      <c r="U16" s="62"/>
      <c r="V16" s="63"/>
      <c r="W16" s="61"/>
      <c r="X16" s="62"/>
      <c r="Y16" s="62"/>
      <c r="Z16" s="62"/>
      <c r="AA16" s="63"/>
      <c r="AB16" s="61"/>
      <c r="AC16" s="62"/>
      <c r="AD16" s="62"/>
      <c r="AE16" s="62"/>
      <c r="AF16" s="63"/>
      <c r="AG16" s="61"/>
      <c r="AH16" s="62"/>
      <c r="AI16" s="62"/>
      <c r="AJ16" s="62"/>
      <c r="AK16" s="63"/>
      <c r="AL16" s="61"/>
      <c r="AM16" s="62"/>
      <c r="AN16" s="62"/>
      <c r="AO16" s="62"/>
      <c r="AP16" s="63"/>
      <c r="AQ16" s="61"/>
      <c r="AR16" s="62"/>
      <c r="AS16" s="62"/>
      <c r="AT16" s="62"/>
      <c r="AU16" s="63"/>
      <c r="AV16" s="61"/>
      <c r="AW16" s="62"/>
      <c r="AX16" s="62"/>
      <c r="AY16" s="62"/>
      <c r="AZ16" s="63"/>
      <c r="BA16" s="61"/>
      <c r="BB16" s="62"/>
      <c r="BC16" s="62"/>
      <c r="BD16" s="62"/>
      <c r="BE16" s="63"/>
      <c r="BF16" s="61"/>
      <c r="BG16" s="62"/>
      <c r="BH16" s="62"/>
      <c r="BI16" s="62"/>
      <c r="BJ16" s="63"/>
      <c r="BK16" s="61"/>
      <c r="BL16" s="62"/>
      <c r="BM16" s="62"/>
      <c r="BN16" s="62"/>
      <c r="BO16" s="63"/>
      <c r="BP16" s="61"/>
      <c r="BQ16" s="62"/>
      <c r="BR16" s="62"/>
      <c r="BS16" s="62"/>
      <c r="BT16" s="63"/>
      <c r="BU16" s="61"/>
      <c r="BV16" s="62"/>
      <c r="BW16" s="62"/>
      <c r="BX16" s="62"/>
      <c r="BY16" s="63"/>
      <c r="BZ16" s="37"/>
      <c r="CD16" s="1">
        <f t="shared" si="2"/>
        <v>0</v>
      </c>
      <c r="CE16" s="1">
        <f t="shared" si="3"/>
        <v>0</v>
      </c>
      <c r="CF16" s="1">
        <f t="shared" si="4"/>
        <v>0</v>
      </c>
      <c r="CG16" s="1">
        <f t="shared" si="5"/>
        <v>0</v>
      </c>
      <c r="CH16" s="1">
        <f t="shared" si="6"/>
        <v>0</v>
      </c>
    </row>
    <row r="17" spans="1:86" ht="12.75">
      <c r="A17" s="14">
        <v>11</v>
      </c>
      <c r="B17" s="64"/>
      <c r="C17" s="65"/>
      <c r="D17" s="66"/>
      <c r="E17" s="66"/>
      <c r="F17" s="66"/>
      <c r="G17" s="67"/>
      <c r="H17" s="65"/>
      <c r="I17" s="66"/>
      <c r="J17" s="66"/>
      <c r="K17" s="66"/>
      <c r="L17" s="67"/>
      <c r="M17" s="65"/>
      <c r="N17" s="66"/>
      <c r="O17" s="66"/>
      <c r="P17" s="66"/>
      <c r="Q17" s="67"/>
      <c r="R17" s="65"/>
      <c r="S17" s="66"/>
      <c r="T17" s="66"/>
      <c r="U17" s="66"/>
      <c r="V17" s="67"/>
      <c r="W17" s="65"/>
      <c r="X17" s="66"/>
      <c r="Y17" s="66"/>
      <c r="Z17" s="66"/>
      <c r="AA17" s="67"/>
      <c r="AB17" s="65"/>
      <c r="AC17" s="66"/>
      <c r="AD17" s="66"/>
      <c r="AE17" s="66"/>
      <c r="AF17" s="67"/>
      <c r="AG17" s="65"/>
      <c r="AH17" s="66"/>
      <c r="AI17" s="66"/>
      <c r="AJ17" s="66"/>
      <c r="AK17" s="67"/>
      <c r="AL17" s="65"/>
      <c r="AM17" s="66"/>
      <c r="AN17" s="66"/>
      <c r="AO17" s="66"/>
      <c r="AP17" s="67"/>
      <c r="AQ17" s="65"/>
      <c r="AR17" s="66"/>
      <c r="AS17" s="66"/>
      <c r="AT17" s="66"/>
      <c r="AU17" s="67"/>
      <c r="AV17" s="65"/>
      <c r="AW17" s="66"/>
      <c r="AX17" s="66"/>
      <c r="AY17" s="66"/>
      <c r="AZ17" s="67"/>
      <c r="BA17" s="65"/>
      <c r="BB17" s="66"/>
      <c r="BC17" s="66"/>
      <c r="BD17" s="66"/>
      <c r="BE17" s="67"/>
      <c r="BF17" s="65"/>
      <c r="BG17" s="66"/>
      <c r="BH17" s="66"/>
      <c r="BI17" s="66"/>
      <c r="BJ17" s="67"/>
      <c r="BK17" s="65"/>
      <c r="BL17" s="66"/>
      <c r="BM17" s="66"/>
      <c r="BN17" s="66"/>
      <c r="BO17" s="67"/>
      <c r="BP17" s="65"/>
      <c r="BQ17" s="66"/>
      <c r="BR17" s="66"/>
      <c r="BS17" s="66"/>
      <c r="BT17" s="67"/>
      <c r="BU17" s="65"/>
      <c r="BV17" s="66"/>
      <c r="BW17" s="66"/>
      <c r="BX17" s="66"/>
      <c r="BY17" s="67"/>
      <c r="BZ17" s="37"/>
      <c r="CD17" s="1">
        <f t="shared" si="2"/>
        <v>0</v>
      </c>
      <c r="CE17" s="1">
        <f t="shared" si="3"/>
        <v>0</v>
      </c>
      <c r="CF17" s="1">
        <f t="shared" si="4"/>
        <v>0</v>
      </c>
      <c r="CG17" s="1">
        <f t="shared" si="5"/>
        <v>0</v>
      </c>
      <c r="CH17" s="1">
        <f t="shared" si="6"/>
        <v>0</v>
      </c>
    </row>
    <row r="18" spans="1:86" ht="12.75">
      <c r="A18" s="11">
        <v>12</v>
      </c>
      <c r="B18" s="56"/>
      <c r="C18" s="57"/>
      <c r="D18" s="58"/>
      <c r="E18" s="58"/>
      <c r="F18" s="58"/>
      <c r="G18" s="59"/>
      <c r="H18" s="57"/>
      <c r="I18" s="58"/>
      <c r="J18" s="58"/>
      <c r="K18" s="58"/>
      <c r="L18" s="59"/>
      <c r="M18" s="57"/>
      <c r="N18" s="58"/>
      <c r="O18" s="58"/>
      <c r="P18" s="58"/>
      <c r="Q18" s="59"/>
      <c r="R18" s="57"/>
      <c r="S18" s="58"/>
      <c r="T18" s="58"/>
      <c r="U18" s="58"/>
      <c r="V18" s="59"/>
      <c r="W18" s="57"/>
      <c r="X18" s="58"/>
      <c r="Y18" s="58"/>
      <c r="Z18" s="58"/>
      <c r="AA18" s="59"/>
      <c r="AB18" s="57"/>
      <c r="AC18" s="58"/>
      <c r="AD18" s="58"/>
      <c r="AE18" s="58"/>
      <c r="AF18" s="59"/>
      <c r="AG18" s="57"/>
      <c r="AH18" s="58"/>
      <c r="AI18" s="58"/>
      <c r="AJ18" s="58"/>
      <c r="AK18" s="59"/>
      <c r="AL18" s="57"/>
      <c r="AM18" s="58"/>
      <c r="AN18" s="58"/>
      <c r="AO18" s="58"/>
      <c r="AP18" s="59"/>
      <c r="AQ18" s="57"/>
      <c r="AR18" s="58"/>
      <c r="AS18" s="58"/>
      <c r="AT18" s="58"/>
      <c r="AU18" s="59"/>
      <c r="AV18" s="57"/>
      <c r="AW18" s="58"/>
      <c r="AX18" s="58"/>
      <c r="AY18" s="58"/>
      <c r="AZ18" s="59"/>
      <c r="BA18" s="57"/>
      <c r="BB18" s="58"/>
      <c r="BC18" s="58"/>
      <c r="BD18" s="58"/>
      <c r="BE18" s="59"/>
      <c r="BF18" s="57"/>
      <c r="BG18" s="58"/>
      <c r="BH18" s="58"/>
      <c r="BI18" s="58"/>
      <c r="BJ18" s="59"/>
      <c r="BK18" s="57"/>
      <c r="BL18" s="58"/>
      <c r="BM18" s="58"/>
      <c r="BN18" s="58"/>
      <c r="BO18" s="59"/>
      <c r="BP18" s="57"/>
      <c r="BQ18" s="58"/>
      <c r="BR18" s="58"/>
      <c r="BS18" s="58"/>
      <c r="BT18" s="59"/>
      <c r="BU18" s="57"/>
      <c r="BV18" s="58"/>
      <c r="BW18" s="58"/>
      <c r="BX18" s="58"/>
      <c r="BY18" s="59"/>
      <c r="BZ18" s="37"/>
      <c r="CD18" s="1">
        <f t="shared" si="2"/>
        <v>0</v>
      </c>
      <c r="CE18" s="1">
        <f t="shared" si="3"/>
        <v>0</v>
      </c>
      <c r="CF18" s="1">
        <f t="shared" si="4"/>
        <v>0</v>
      </c>
      <c r="CG18" s="1">
        <f t="shared" si="5"/>
        <v>0</v>
      </c>
      <c r="CH18" s="1">
        <f t="shared" si="6"/>
        <v>0</v>
      </c>
    </row>
    <row r="19" spans="1:86" ht="12.75">
      <c r="A19" s="11">
        <v>13</v>
      </c>
      <c r="B19" s="56"/>
      <c r="C19" s="57"/>
      <c r="D19" s="58"/>
      <c r="E19" s="58"/>
      <c r="F19" s="58"/>
      <c r="G19" s="59"/>
      <c r="H19" s="57"/>
      <c r="I19" s="58"/>
      <c r="J19" s="58"/>
      <c r="K19" s="58"/>
      <c r="L19" s="59"/>
      <c r="M19" s="57"/>
      <c r="N19" s="58"/>
      <c r="O19" s="58"/>
      <c r="P19" s="58"/>
      <c r="Q19" s="59"/>
      <c r="R19" s="57"/>
      <c r="S19" s="58"/>
      <c r="T19" s="58"/>
      <c r="U19" s="58"/>
      <c r="V19" s="59"/>
      <c r="W19" s="57"/>
      <c r="X19" s="58"/>
      <c r="Y19" s="58"/>
      <c r="Z19" s="58"/>
      <c r="AA19" s="59"/>
      <c r="AB19" s="57"/>
      <c r="AC19" s="58"/>
      <c r="AD19" s="58"/>
      <c r="AE19" s="58"/>
      <c r="AF19" s="59"/>
      <c r="AG19" s="57"/>
      <c r="AH19" s="58"/>
      <c r="AI19" s="58"/>
      <c r="AJ19" s="58"/>
      <c r="AK19" s="59"/>
      <c r="AL19" s="57"/>
      <c r="AM19" s="58"/>
      <c r="AN19" s="58"/>
      <c r="AO19" s="58"/>
      <c r="AP19" s="59"/>
      <c r="AQ19" s="57"/>
      <c r="AR19" s="58"/>
      <c r="AS19" s="58"/>
      <c r="AT19" s="58"/>
      <c r="AU19" s="59"/>
      <c r="AV19" s="57"/>
      <c r="AW19" s="58"/>
      <c r="AX19" s="58"/>
      <c r="AY19" s="58"/>
      <c r="AZ19" s="59"/>
      <c r="BA19" s="57"/>
      <c r="BB19" s="58"/>
      <c r="BC19" s="58"/>
      <c r="BD19" s="58"/>
      <c r="BE19" s="59"/>
      <c r="BF19" s="57"/>
      <c r="BG19" s="58"/>
      <c r="BH19" s="58"/>
      <c r="BI19" s="58"/>
      <c r="BJ19" s="59"/>
      <c r="BK19" s="57"/>
      <c r="BL19" s="58"/>
      <c r="BM19" s="58"/>
      <c r="BN19" s="58"/>
      <c r="BO19" s="59"/>
      <c r="BP19" s="57"/>
      <c r="BQ19" s="58"/>
      <c r="BR19" s="58"/>
      <c r="BS19" s="58"/>
      <c r="BT19" s="59"/>
      <c r="BU19" s="57"/>
      <c r="BV19" s="58"/>
      <c r="BW19" s="58"/>
      <c r="BX19" s="58"/>
      <c r="BY19" s="59"/>
      <c r="BZ19" s="37"/>
      <c r="CD19" s="1">
        <f t="shared" si="2"/>
        <v>0</v>
      </c>
      <c r="CE19" s="1">
        <f t="shared" si="3"/>
        <v>0</v>
      </c>
      <c r="CF19" s="1">
        <f t="shared" si="4"/>
        <v>0</v>
      </c>
      <c r="CG19" s="1">
        <f t="shared" si="5"/>
        <v>0</v>
      </c>
      <c r="CH19" s="1">
        <f t="shared" si="6"/>
        <v>0</v>
      </c>
    </row>
    <row r="20" spans="1:86" ht="12.75">
      <c r="A20" s="11">
        <v>14</v>
      </c>
      <c r="B20" s="56"/>
      <c r="C20" s="57"/>
      <c r="D20" s="58"/>
      <c r="E20" s="58"/>
      <c r="F20" s="58"/>
      <c r="G20" s="59"/>
      <c r="H20" s="57"/>
      <c r="I20" s="58"/>
      <c r="J20" s="58"/>
      <c r="K20" s="58"/>
      <c r="L20" s="59"/>
      <c r="M20" s="57"/>
      <c r="N20" s="58"/>
      <c r="O20" s="58"/>
      <c r="P20" s="58"/>
      <c r="Q20" s="59"/>
      <c r="R20" s="57"/>
      <c r="S20" s="58"/>
      <c r="T20" s="58"/>
      <c r="U20" s="58"/>
      <c r="V20" s="59"/>
      <c r="W20" s="57"/>
      <c r="X20" s="58"/>
      <c r="Y20" s="58"/>
      <c r="Z20" s="58"/>
      <c r="AA20" s="59"/>
      <c r="AB20" s="57"/>
      <c r="AC20" s="58"/>
      <c r="AD20" s="58"/>
      <c r="AE20" s="58"/>
      <c r="AF20" s="59"/>
      <c r="AG20" s="57"/>
      <c r="AH20" s="58"/>
      <c r="AI20" s="58"/>
      <c r="AJ20" s="58"/>
      <c r="AK20" s="59"/>
      <c r="AL20" s="57"/>
      <c r="AM20" s="58"/>
      <c r="AN20" s="58"/>
      <c r="AO20" s="58"/>
      <c r="AP20" s="59"/>
      <c r="AQ20" s="57"/>
      <c r="AR20" s="58"/>
      <c r="AS20" s="58"/>
      <c r="AT20" s="58"/>
      <c r="AU20" s="59"/>
      <c r="AV20" s="57"/>
      <c r="AW20" s="58"/>
      <c r="AX20" s="58"/>
      <c r="AY20" s="58"/>
      <c r="AZ20" s="59"/>
      <c r="BA20" s="57"/>
      <c r="BB20" s="58"/>
      <c r="BC20" s="58"/>
      <c r="BD20" s="58"/>
      <c r="BE20" s="59"/>
      <c r="BF20" s="57"/>
      <c r="BG20" s="58"/>
      <c r="BH20" s="58"/>
      <c r="BI20" s="58"/>
      <c r="BJ20" s="59"/>
      <c r="BK20" s="57"/>
      <c r="BL20" s="58"/>
      <c r="BM20" s="58"/>
      <c r="BN20" s="58"/>
      <c r="BO20" s="59"/>
      <c r="BP20" s="57"/>
      <c r="BQ20" s="58"/>
      <c r="BR20" s="58"/>
      <c r="BS20" s="58"/>
      <c r="BT20" s="59"/>
      <c r="BU20" s="57"/>
      <c r="BV20" s="58"/>
      <c r="BW20" s="58"/>
      <c r="BX20" s="58"/>
      <c r="BY20" s="59"/>
      <c r="BZ20" s="37"/>
      <c r="CD20" s="1">
        <f t="shared" si="2"/>
        <v>0</v>
      </c>
      <c r="CE20" s="1">
        <f t="shared" si="3"/>
        <v>0</v>
      </c>
      <c r="CF20" s="1">
        <f t="shared" si="4"/>
        <v>0</v>
      </c>
      <c r="CG20" s="1">
        <f t="shared" si="5"/>
        <v>0</v>
      </c>
      <c r="CH20" s="1">
        <f t="shared" si="6"/>
        <v>0</v>
      </c>
    </row>
    <row r="21" spans="1:86" ht="12.75">
      <c r="A21" s="13">
        <v>15</v>
      </c>
      <c r="B21" s="60"/>
      <c r="C21" s="61"/>
      <c r="D21" s="62"/>
      <c r="E21" s="62"/>
      <c r="F21" s="62"/>
      <c r="G21" s="63"/>
      <c r="H21" s="61"/>
      <c r="I21" s="62"/>
      <c r="J21" s="62"/>
      <c r="K21" s="62"/>
      <c r="L21" s="63"/>
      <c r="M21" s="61"/>
      <c r="N21" s="62"/>
      <c r="O21" s="62"/>
      <c r="P21" s="62"/>
      <c r="Q21" s="63"/>
      <c r="R21" s="61"/>
      <c r="S21" s="62"/>
      <c r="T21" s="62"/>
      <c r="U21" s="62"/>
      <c r="V21" s="63"/>
      <c r="W21" s="61"/>
      <c r="X21" s="62"/>
      <c r="Y21" s="62"/>
      <c r="Z21" s="62"/>
      <c r="AA21" s="63"/>
      <c r="AB21" s="61"/>
      <c r="AC21" s="62"/>
      <c r="AD21" s="62"/>
      <c r="AE21" s="62"/>
      <c r="AF21" s="63"/>
      <c r="AG21" s="61"/>
      <c r="AH21" s="62"/>
      <c r="AI21" s="62"/>
      <c r="AJ21" s="62"/>
      <c r="AK21" s="63"/>
      <c r="AL21" s="61"/>
      <c r="AM21" s="62"/>
      <c r="AN21" s="62"/>
      <c r="AO21" s="62"/>
      <c r="AP21" s="63"/>
      <c r="AQ21" s="61"/>
      <c r="AR21" s="62"/>
      <c r="AS21" s="62"/>
      <c r="AT21" s="62"/>
      <c r="AU21" s="63"/>
      <c r="AV21" s="61"/>
      <c r="AW21" s="62"/>
      <c r="AX21" s="62"/>
      <c r="AY21" s="62"/>
      <c r="AZ21" s="63"/>
      <c r="BA21" s="61"/>
      <c r="BB21" s="62"/>
      <c r="BC21" s="62"/>
      <c r="BD21" s="62"/>
      <c r="BE21" s="63"/>
      <c r="BF21" s="61"/>
      <c r="BG21" s="62"/>
      <c r="BH21" s="62"/>
      <c r="BI21" s="62"/>
      <c r="BJ21" s="63"/>
      <c r="BK21" s="61"/>
      <c r="BL21" s="62"/>
      <c r="BM21" s="62"/>
      <c r="BN21" s="62"/>
      <c r="BO21" s="63"/>
      <c r="BP21" s="61"/>
      <c r="BQ21" s="62"/>
      <c r="BR21" s="62"/>
      <c r="BS21" s="62"/>
      <c r="BT21" s="63"/>
      <c r="BU21" s="61"/>
      <c r="BV21" s="62"/>
      <c r="BW21" s="62"/>
      <c r="BX21" s="62"/>
      <c r="BY21" s="63"/>
      <c r="BZ21" s="37"/>
      <c r="CD21" s="1">
        <f t="shared" si="2"/>
        <v>0</v>
      </c>
      <c r="CE21" s="1">
        <f t="shared" si="3"/>
        <v>0</v>
      </c>
      <c r="CF21" s="1">
        <f t="shared" si="4"/>
        <v>0</v>
      </c>
      <c r="CG21" s="1">
        <f t="shared" si="5"/>
        <v>0</v>
      </c>
      <c r="CH21" s="1">
        <f t="shared" si="6"/>
        <v>0</v>
      </c>
    </row>
    <row r="22" spans="1:86" ht="12.75">
      <c r="A22" s="14">
        <v>16</v>
      </c>
      <c r="B22" s="64"/>
      <c r="C22" s="65"/>
      <c r="D22" s="66"/>
      <c r="E22" s="66"/>
      <c r="F22" s="66"/>
      <c r="G22" s="67"/>
      <c r="H22" s="65"/>
      <c r="I22" s="66"/>
      <c r="J22" s="66"/>
      <c r="K22" s="66"/>
      <c r="L22" s="67"/>
      <c r="M22" s="65"/>
      <c r="N22" s="66"/>
      <c r="O22" s="66"/>
      <c r="P22" s="66"/>
      <c r="Q22" s="67"/>
      <c r="R22" s="65"/>
      <c r="S22" s="66"/>
      <c r="T22" s="66"/>
      <c r="U22" s="66"/>
      <c r="V22" s="67"/>
      <c r="W22" s="65"/>
      <c r="X22" s="66"/>
      <c r="Y22" s="66"/>
      <c r="Z22" s="66"/>
      <c r="AA22" s="67"/>
      <c r="AB22" s="65"/>
      <c r="AC22" s="66"/>
      <c r="AD22" s="66"/>
      <c r="AE22" s="66"/>
      <c r="AF22" s="67"/>
      <c r="AG22" s="65"/>
      <c r="AH22" s="66"/>
      <c r="AI22" s="66"/>
      <c r="AJ22" s="66"/>
      <c r="AK22" s="67"/>
      <c r="AL22" s="65"/>
      <c r="AM22" s="66"/>
      <c r="AN22" s="66"/>
      <c r="AO22" s="66"/>
      <c r="AP22" s="67"/>
      <c r="AQ22" s="65"/>
      <c r="AR22" s="66"/>
      <c r="AS22" s="66"/>
      <c r="AT22" s="66"/>
      <c r="AU22" s="67"/>
      <c r="AV22" s="65"/>
      <c r="AW22" s="66"/>
      <c r="AX22" s="66"/>
      <c r="AY22" s="66"/>
      <c r="AZ22" s="67"/>
      <c r="BA22" s="65"/>
      <c r="BB22" s="66"/>
      <c r="BC22" s="66"/>
      <c r="BD22" s="66"/>
      <c r="BE22" s="67"/>
      <c r="BF22" s="65"/>
      <c r="BG22" s="66"/>
      <c r="BH22" s="66"/>
      <c r="BI22" s="66"/>
      <c r="BJ22" s="67"/>
      <c r="BK22" s="65"/>
      <c r="BL22" s="66"/>
      <c r="BM22" s="66"/>
      <c r="BN22" s="66"/>
      <c r="BO22" s="67"/>
      <c r="BP22" s="65"/>
      <c r="BQ22" s="66"/>
      <c r="BR22" s="66"/>
      <c r="BS22" s="66"/>
      <c r="BT22" s="67"/>
      <c r="BU22" s="65"/>
      <c r="BV22" s="66"/>
      <c r="BW22" s="66"/>
      <c r="BX22" s="66"/>
      <c r="BY22" s="67"/>
      <c r="BZ22" s="37"/>
      <c r="CD22" s="1">
        <f t="shared" si="2"/>
        <v>0</v>
      </c>
      <c r="CE22" s="1">
        <f t="shared" si="3"/>
        <v>0</v>
      </c>
      <c r="CF22" s="1">
        <f t="shared" si="4"/>
        <v>0</v>
      </c>
      <c r="CG22" s="1">
        <f t="shared" si="5"/>
        <v>0</v>
      </c>
      <c r="CH22" s="1">
        <f t="shared" si="6"/>
        <v>0</v>
      </c>
    </row>
    <row r="23" spans="1:86" ht="12.75">
      <c r="A23" s="11">
        <v>17</v>
      </c>
      <c r="B23" s="56"/>
      <c r="C23" s="57"/>
      <c r="D23" s="58"/>
      <c r="E23" s="58"/>
      <c r="F23" s="58"/>
      <c r="G23" s="59"/>
      <c r="H23" s="57"/>
      <c r="I23" s="58"/>
      <c r="J23" s="58"/>
      <c r="K23" s="58"/>
      <c r="L23" s="59"/>
      <c r="M23" s="57"/>
      <c r="N23" s="58"/>
      <c r="O23" s="58"/>
      <c r="P23" s="58"/>
      <c r="Q23" s="59"/>
      <c r="R23" s="57"/>
      <c r="S23" s="58"/>
      <c r="T23" s="58"/>
      <c r="U23" s="58"/>
      <c r="V23" s="59"/>
      <c r="W23" s="57"/>
      <c r="X23" s="58"/>
      <c r="Y23" s="58"/>
      <c r="Z23" s="58"/>
      <c r="AA23" s="59"/>
      <c r="AB23" s="57"/>
      <c r="AC23" s="58"/>
      <c r="AD23" s="58"/>
      <c r="AE23" s="58"/>
      <c r="AF23" s="59"/>
      <c r="AG23" s="57"/>
      <c r="AH23" s="58"/>
      <c r="AI23" s="58"/>
      <c r="AJ23" s="58"/>
      <c r="AK23" s="59"/>
      <c r="AL23" s="57"/>
      <c r="AM23" s="58"/>
      <c r="AN23" s="58"/>
      <c r="AO23" s="58"/>
      <c r="AP23" s="59"/>
      <c r="AQ23" s="57"/>
      <c r="AR23" s="58"/>
      <c r="AS23" s="58"/>
      <c r="AT23" s="58"/>
      <c r="AU23" s="59"/>
      <c r="AV23" s="57"/>
      <c r="AW23" s="58"/>
      <c r="AX23" s="58"/>
      <c r="AY23" s="58"/>
      <c r="AZ23" s="59"/>
      <c r="BA23" s="57"/>
      <c r="BB23" s="58"/>
      <c r="BC23" s="58"/>
      <c r="BD23" s="58"/>
      <c r="BE23" s="59"/>
      <c r="BF23" s="57"/>
      <c r="BG23" s="58"/>
      <c r="BH23" s="58"/>
      <c r="BI23" s="58"/>
      <c r="BJ23" s="59"/>
      <c r="BK23" s="57"/>
      <c r="BL23" s="58"/>
      <c r="BM23" s="58"/>
      <c r="BN23" s="58"/>
      <c r="BO23" s="59"/>
      <c r="BP23" s="57"/>
      <c r="BQ23" s="58"/>
      <c r="BR23" s="58"/>
      <c r="BS23" s="58"/>
      <c r="BT23" s="59"/>
      <c r="BU23" s="57"/>
      <c r="BV23" s="58"/>
      <c r="BW23" s="58"/>
      <c r="BX23" s="58"/>
      <c r="BY23" s="59"/>
      <c r="BZ23" s="37"/>
      <c r="CD23" s="1">
        <f t="shared" si="2"/>
        <v>0</v>
      </c>
      <c r="CE23" s="1">
        <f t="shared" si="3"/>
        <v>0</v>
      </c>
      <c r="CF23" s="1">
        <f t="shared" si="4"/>
        <v>0</v>
      </c>
      <c r="CG23" s="1">
        <f t="shared" si="5"/>
        <v>0</v>
      </c>
      <c r="CH23" s="1">
        <f t="shared" si="6"/>
        <v>0</v>
      </c>
    </row>
    <row r="24" spans="1:86" ht="12.75">
      <c r="A24" s="11">
        <v>18</v>
      </c>
      <c r="B24" s="56"/>
      <c r="C24" s="57"/>
      <c r="D24" s="58"/>
      <c r="E24" s="58"/>
      <c r="F24" s="58"/>
      <c r="G24" s="59"/>
      <c r="H24" s="57"/>
      <c r="I24" s="58"/>
      <c r="J24" s="58"/>
      <c r="K24" s="58"/>
      <c r="L24" s="59"/>
      <c r="M24" s="57"/>
      <c r="N24" s="58"/>
      <c r="O24" s="58"/>
      <c r="P24" s="58"/>
      <c r="Q24" s="59"/>
      <c r="R24" s="57"/>
      <c r="S24" s="58"/>
      <c r="T24" s="58"/>
      <c r="U24" s="58"/>
      <c r="V24" s="59"/>
      <c r="W24" s="57"/>
      <c r="X24" s="58"/>
      <c r="Y24" s="58"/>
      <c r="Z24" s="58"/>
      <c r="AA24" s="59"/>
      <c r="AB24" s="57"/>
      <c r="AC24" s="58"/>
      <c r="AD24" s="58"/>
      <c r="AE24" s="58"/>
      <c r="AF24" s="59"/>
      <c r="AG24" s="57"/>
      <c r="AH24" s="58"/>
      <c r="AI24" s="58"/>
      <c r="AJ24" s="58"/>
      <c r="AK24" s="59"/>
      <c r="AL24" s="57"/>
      <c r="AM24" s="58"/>
      <c r="AN24" s="58"/>
      <c r="AO24" s="58"/>
      <c r="AP24" s="59"/>
      <c r="AQ24" s="57"/>
      <c r="AR24" s="58"/>
      <c r="AS24" s="58"/>
      <c r="AT24" s="58"/>
      <c r="AU24" s="59"/>
      <c r="AV24" s="57"/>
      <c r="AW24" s="58"/>
      <c r="AX24" s="58"/>
      <c r="AY24" s="58"/>
      <c r="AZ24" s="59"/>
      <c r="BA24" s="57"/>
      <c r="BB24" s="58"/>
      <c r="BC24" s="58"/>
      <c r="BD24" s="58"/>
      <c r="BE24" s="59"/>
      <c r="BF24" s="57"/>
      <c r="BG24" s="58"/>
      <c r="BH24" s="58"/>
      <c r="BI24" s="58"/>
      <c r="BJ24" s="59"/>
      <c r="BK24" s="57"/>
      <c r="BL24" s="58"/>
      <c r="BM24" s="58"/>
      <c r="BN24" s="58"/>
      <c r="BO24" s="59"/>
      <c r="BP24" s="57"/>
      <c r="BQ24" s="58"/>
      <c r="BR24" s="58"/>
      <c r="BS24" s="58"/>
      <c r="BT24" s="59"/>
      <c r="BU24" s="57"/>
      <c r="BV24" s="58"/>
      <c r="BW24" s="58"/>
      <c r="BX24" s="58"/>
      <c r="BY24" s="59"/>
      <c r="BZ24" s="37"/>
      <c r="CD24" s="1">
        <f t="shared" si="2"/>
        <v>0</v>
      </c>
      <c r="CE24" s="1">
        <f t="shared" si="3"/>
        <v>0</v>
      </c>
      <c r="CF24" s="1">
        <f t="shared" si="4"/>
        <v>0</v>
      </c>
      <c r="CG24" s="1">
        <f t="shared" si="5"/>
        <v>0</v>
      </c>
      <c r="CH24" s="1">
        <f t="shared" si="6"/>
        <v>0</v>
      </c>
    </row>
    <row r="25" spans="1:86" ht="12.75">
      <c r="A25" s="11">
        <v>19</v>
      </c>
      <c r="B25" s="56"/>
      <c r="C25" s="57"/>
      <c r="D25" s="58"/>
      <c r="E25" s="58"/>
      <c r="F25" s="58"/>
      <c r="G25" s="59"/>
      <c r="H25" s="57"/>
      <c r="I25" s="58"/>
      <c r="J25" s="58"/>
      <c r="K25" s="58"/>
      <c r="L25" s="59"/>
      <c r="M25" s="57"/>
      <c r="N25" s="58"/>
      <c r="O25" s="58"/>
      <c r="P25" s="58"/>
      <c r="Q25" s="59"/>
      <c r="R25" s="57"/>
      <c r="S25" s="58"/>
      <c r="T25" s="58"/>
      <c r="U25" s="58"/>
      <c r="V25" s="59"/>
      <c r="W25" s="57"/>
      <c r="X25" s="58"/>
      <c r="Y25" s="58"/>
      <c r="Z25" s="58"/>
      <c r="AA25" s="59"/>
      <c r="AB25" s="57"/>
      <c r="AC25" s="58"/>
      <c r="AD25" s="58"/>
      <c r="AE25" s="58"/>
      <c r="AF25" s="59"/>
      <c r="AG25" s="57"/>
      <c r="AH25" s="58"/>
      <c r="AI25" s="58"/>
      <c r="AJ25" s="58"/>
      <c r="AK25" s="59"/>
      <c r="AL25" s="57"/>
      <c r="AM25" s="58"/>
      <c r="AN25" s="58"/>
      <c r="AO25" s="58"/>
      <c r="AP25" s="59"/>
      <c r="AQ25" s="57"/>
      <c r="AR25" s="58"/>
      <c r="AS25" s="58"/>
      <c r="AT25" s="58"/>
      <c r="AU25" s="59"/>
      <c r="AV25" s="57"/>
      <c r="AW25" s="58"/>
      <c r="AX25" s="58"/>
      <c r="AY25" s="58"/>
      <c r="AZ25" s="59"/>
      <c r="BA25" s="57"/>
      <c r="BB25" s="58"/>
      <c r="BC25" s="58"/>
      <c r="BD25" s="58"/>
      <c r="BE25" s="59"/>
      <c r="BF25" s="57"/>
      <c r="BG25" s="58"/>
      <c r="BH25" s="58"/>
      <c r="BI25" s="58"/>
      <c r="BJ25" s="59"/>
      <c r="BK25" s="57"/>
      <c r="BL25" s="58"/>
      <c r="BM25" s="58"/>
      <c r="BN25" s="58"/>
      <c r="BO25" s="59"/>
      <c r="BP25" s="57"/>
      <c r="BQ25" s="58"/>
      <c r="BR25" s="58"/>
      <c r="BS25" s="58"/>
      <c r="BT25" s="59"/>
      <c r="BU25" s="57"/>
      <c r="BV25" s="58"/>
      <c r="BW25" s="58"/>
      <c r="BX25" s="58"/>
      <c r="BY25" s="59"/>
      <c r="BZ25" s="37"/>
      <c r="CD25" s="1">
        <f t="shared" si="2"/>
        <v>0</v>
      </c>
      <c r="CE25" s="1">
        <f t="shared" si="3"/>
        <v>0</v>
      </c>
      <c r="CF25" s="1">
        <f t="shared" si="4"/>
        <v>0</v>
      </c>
      <c r="CG25" s="1">
        <f t="shared" si="5"/>
        <v>0</v>
      </c>
      <c r="CH25" s="1">
        <f t="shared" si="6"/>
        <v>0</v>
      </c>
    </row>
    <row r="26" spans="1:86" ht="12.75">
      <c r="A26" s="13">
        <v>20</v>
      </c>
      <c r="B26" s="60"/>
      <c r="C26" s="61"/>
      <c r="D26" s="62"/>
      <c r="E26" s="62"/>
      <c r="F26" s="62"/>
      <c r="G26" s="63"/>
      <c r="H26" s="61"/>
      <c r="I26" s="62"/>
      <c r="J26" s="62"/>
      <c r="K26" s="62"/>
      <c r="L26" s="63"/>
      <c r="M26" s="61"/>
      <c r="N26" s="62"/>
      <c r="O26" s="62"/>
      <c r="P26" s="62"/>
      <c r="Q26" s="63"/>
      <c r="R26" s="61"/>
      <c r="S26" s="62"/>
      <c r="T26" s="62"/>
      <c r="U26" s="62"/>
      <c r="V26" s="63"/>
      <c r="W26" s="61"/>
      <c r="X26" s="62"/>
      <c r="Y26" s="62"/>
      <c r="Z26" s="62"/>
      <c r="AA26" s="63"/>
      <c r="AB26" s="61"/>
      <c r="AC26" s="62"/>
      <c r="AD26" s="62"/>
      <c r="AE26" s="62"/>
      <c r="AF26" s="63"/>
      <c r="AG26" s="61"/>
      <c r="AH26" s="62"/>
      <c r="AI26" s="62"/>
      <c r="AJ26" s="62"/>
      <c r="AK26" s="63"/>
      <c r="AL26" s="61"/>
      <c r="AM26" s="62"/>
      <c r="AN26" s="62"/>
      <c r="AO26" s="62"/>
      <c r="AP26" s="63"/>
      <c r="AQ26" s="61"/>
      <c r="AR26" s="62"/>
      <c r="AS26" s="62"/>
      <c r="AT26" s="62"/>
      <c r="AU26" s="63"/>
      <c r="AV26" s="61"/>
      <c r="AW26" s="62"/>
      <c r="AX26" s="62"/>
      <c r="AY26" s="62"/>
      <c r="AZ26" s="63"/>
      <c r="BA26" s="61"/>
      <c r="BB26" s="62"/>
      <c r="BC26" s="62"/>
      <c r="BD26" s="62"/>
      <c r="BE26" s="63"/>
      <c r="BF26" s="61"/>
      <c r="BG26" s="62"/>
      <c r="BH26" s="62"/>
      <c r="BI26" s="62"/>
      <c r="BJ26" s="63"/>
      <c r="BK26" s="61"/>
      <c r="BL26" s="62"/>
      <c r="BM26" s="62"/>
      <c r="BN26" s="62"/>
      <c r="BO26" s="63"/>
      <c r="BP26" s="61"/>
      <c r="BQ26" s="62"/>
      <c r="BR26" s="62"/>
      <c r="BS26" s="62"/>
      <c r="BT26" s="63"/>
      <c r="BU26" s="61"/>
      <c r="BV26" s="62"/>
      <c r="BW26" s="62"/>
      <c r="BX26" s="62"/>
      <c r="BY26" s="63"/>
      <c r="BZ26" s="37"/>
      <c r="CD26" s="1">
        <f t="shared" si="2"/>
        <v>0</v>
      </c>
      <c r="CE26" s="1">
        <f t="shared" si="3"/>
        <v>0</v>
      </c>
      <c r="CF26" s="1">
        <f t="shared" si="4"/>
        <v>0</v>
      </c>
      <c r="CG26" s="1">
        <f t="shared" si="5"/>
        <v>0</v>
      </c>
      <c r="CH26" s="1">
        <f t="shared" si="6"/>
        <v>0</v>
      </c>
    </row>
    <row r="27" spans="1:86" ht="12.75">
      <c r="A27" s="14">
        <v>21</v>
      </c>
      <c r="B27" s="64"/>
      <c r="C27" s="65"/>
      <c r="D27" s="66"/>
      <c r="E27" s="66"/>
      <c r="F27" s="66"/>
      <c r="G27" s="67"/>
      <c r="H27" s="65"/>
      <c r="I27" s="66"/>
      <c r="J27" s="66"/>
      <c r="K27" s="66"/>
      <c r="L27" s="67"/>
      <c r="M27" s="65"/>
      <c r="N27" s="66"/>
      <c r="O27" s="66"/>
      <c r="P27" s="66"/>
      <c r="Q27" s="67"/>
      <c r="R27" s="65"/>
      <c r="S27" s="66"/>
      <c r="T27" s="66"/>
      <c r="U27" s="66"/>
      <c r="V27" s="67"/>
      <c r="W27" s="65"/>
      <c r="X27" s="66"/>
      <c r="Y27" s="66"/>
      <c r="Z27" s="66"/>
      <c r="AA27" s="67"/>
      <c r="AB27" s="65"/>
      <c r="AC27" s="66"/>
      <c r="AD27" s="66"/>
      <c r="AE27" s="66"/>
      <c r="AF27" s="67"/>
      <c r="AG27" s="65"/>
      <c r="AH27" s="66"/>
      <c r="AI27" s="66"/>
      <c r="AJ27" s="66"/>
      <c r="AK27" s="67"/>
      <c r="AL27" s="65"/>
      <c r="AM27" s="66"/>
      <c r="AN27" s="66"/>
      <c r="AO27" s="66"/>
      <c r="AP27" s="67"/>
      <c r="AQ27" s="65"/>
      <c r="AR27" s="66"/>
      <c r="AS27" s="66"/>
      <c r="AT27" s="66"/>
      <c r="AU27" s="67"/>
      <c r="AV27" s="65"/>
      <c r="AW27" s="66"/>
      <c r="AX27" s="66"/>
      <c r="AY27" s="66"/>
      <c r="AZ27" s="67"/>
      <c r="BA27" s="65"/>
      <c r="BB27" s="66"/>
      <c r="BC27" s="66"/>
      <c r="BD27" s="66"/>
      <c r="BE27" s="67"/>
      <c r="BF27" s="65"/>
      <c r="BG27" s="66"/>
      <c r="BH27" s="66"/>
      <c r="BI27" s="66"/>
      <c r="BJ27" s="67"/>
      <c r="BK27" s="65"/>
      <c r="BL27" s="66"/>
      <c r="BM27" s="66"/>
      <c r="BN27" s="66"/>
      <c r="BO27" s="67"/>
      <c r="BP27" s="65"/>
      <c r="BQ27" s="66"/>
      <c r="BR27" s="66"/>
      <c r="BS27" s="66"/>
      <c r="BT27" s="67"/>
      <c r="BU27" s="65"/>
      <c r="BV27" s="66"/>
      <c r="BW27" s="66"/>
      <c r="BX27" s="66"/>
      <c r="BY27" s="67"/>
      <c r="BZ27" s="37"/>
      <c r="CD27" s="1">
        <f t="shared" si="2"/>
        <v>0</v>
      </c>
      <c r="CE27" s="1">
        <f t="shared" si="3"/>
        <v>0</v>
      </c>
      <c r="CF27" s="1">
        <f t="shared" si="4"/>
        <v>0</v>
      </c>
      <c r="CG27" s="1">
        <f t="shared" si="5"/>
        <v>0</v>
      </c>
      <c r="CH27" s="1">
        <f t="shared" si="6"/>
        <v>0</v>
      </c>
    </row>
    <row r="28" spans="1:86" ht="12.75">
      <c r="A28" s="11">
        <v>22</v>
      </c>
      <c r="B28" s="56"/>
      <c r="C28" s="57"/>
      <c r="D28" s="58"/>
      <c r="E28" s="58"/>
      <c r="F28" s="58"/>
      <c r="G28" s="59"/>
      <c r="H28" s="57"/>
      <c r="I28" s="58"/>
      <c r="J28" s="58"/>
      <c r="K28" s="58"/>
      <c r="L28" s="59"/>
      <c r="M28" s="57"/>
      <c r="N28" s="58"/>
      <c r="O28" s="58"/>
      <c r="P28" s="58"/>
      <c r="Q28" s="59"/>
      <c r="R28" s="57"/>
      <c r="S28" s="58"/>
      <c r="T28" s="58"/>
      <c r="U28" s="58"/>
      <c r="V28" s="59"/>
      <c r="W28" s="57"/>
      <c r="X28" s="58"/>
      <c r="Y28" s="58"/>
      <c r="Z28" s="58"/>
      <c r="AA28" s="59"/>
      <c r="AB28" s="57"/>
      <c r="AC28" s="58"/>
      <c r="AD28" s="58"/>
      <c r="AE28" s="58"/>
      <c r="AF28" s="59"/>
      <c r="AG28" s="57"/>
      <c r="AH28" s="58"/>
      <c r="AI28" s="58"/>
      <c r="AJ28" s="58"/>
      <c r="AK28" s="59"/>
      <c r="AL28" s="57"/>
      <c r="AM28" s="58"/>
      <c r="AN28" s="58"/>
      <c r="AO28" s="58"/>
      <c r="AP28" s="59"/>
      <c r="AQ28" s="57"/>
      <c r="AR28" s="58"/>
      <c r="AS28" s="58"/>
      <c r="AT28" s="58"/>
      <c r="AU28" s="59"/>
      <c r="AV28" s="57"/>
      <c r="AW28" s="58"/>
      <c r="AX28" s="58"/>
      <c r="AY28" s="58"/>
      <c r="AZ28" s="59"/>
      <c r="BA28" s="57"/>
      <c r="BB28" s="58"/>
      <c r="BC28" s="58"/>
      <c r="BD28" s="58"/>
      <c r="BE28" s="59"/>
      <c r="BF28" s="57"/>
      <c r="BG28" s="58"/>
      <c r="BH28" s="58"/>
      <c r="BI28" s="58"/>
      <c r="BJ28" s="59"/>
      <c r="BK28" s="57"/>
      <c r="BL28" s="58"/>
      <c r="BM28" s="58"/>
      <c r="BN28" s="58"/>
      <c r="BO28" s="59"/>
      <c r="BP28" s="57"/>
      <c r="BQ28" s="58"/>
      <c r="BR28" s="58"/>
      <c r="BS28" s="58"/>
      <c r="BT28" s="59"/>
      <c r="BU28" s="57"/>
      <c r="BV28" s="58"/>
      <c r="BW28" s="58"/>
      <c r="BX28" s="58"/>
      <c r="BY28" s="59"/>
      <c r="BZ28" s="37"/>
      <c r="CD28" s="1">
        <f t="shared" si="2"/>
        <v>0</v>
      </c>
      <c r="CE28" s="1">
        <f t="shared" si="3"/>
        <v>0</v>
      </c>
      <c r="CF28" s="1">
        <f t="shared" si="4"/>
        <v>0</v>
      </c>
      <c r="CG28" s="1">
        <f t="shared" si="5"/>
        <v>0</v>
      </c>
      <c r="CH28" s="1">
        <f t="shared" si="6"/>
        <v>0</v>
      </c>
    </row>
    <row r="29" spans="1:86" ht="12.75">
      <c r="A29" s="11">
        <v>23</v>
      </c>
      <c r="B29" s="56"/>
      <c r="C29" s="57"/>
      <c r="D29" s="58"/>
      <c r="E29" s="58"/>
      <c r="F29" s="58"/>
      <c r="G29" s="59"/>
      <c r="H29" s="57"/>
      <c r="I29" s="58"/>
      <c r="J29" s="58"/>
      <c r="K29" s="58"/>
      <c r="L29" s="59"/>
      <c r="M29" s="57"/>
      <c r="N29" s="58"/>
      <c r="O29" s="58"/>
      <c r="P29" s="58"/>
      <c r="Q29" s="59"/>
      <c r="R29" s="57"/>
      <c r="S29" s="58"/>
      <c r="T29" s="58"/>
      <c r="U29" s="58"/>
      <c r="V29" s="59"/>
      <c r="W29" s="57"/>
      <c r="X29" s="58"/>
      <c r="Y29" s="58"/>
      <c r="Z29" s="58"/>
      <c r="AA29" s="59"/>
      <c r="AB29" s="57"/>
      <c r="AC29" s="58"/>
      <c r="AD29" s="58"/>
      <c r="AE29" s="58"/>
      <c r="AF29" s="59"/>
      <c r="AG29" s="57"/>
      <c r="AH29" s="58"/>
      <c r="AI29" s="58"/>
      <c r="AJ29" s="58"/>
      <c r="AK29" s="59"/>
      <c r="AL29" s="57"/>
      <c r="AM29" s="58"/>
      <c r="AN29" s="58"/>
      <c r="AO29" s="58"/>
      <c r="AP29" s="59"/>
      <c r="AQ29" s="57"/>
      <c r="AR29" s="58"/>
      <c r="AS29" s="58"/>
      <c r="AT29" s="58"/>
      <c r="AU29" s="59"/>
      <c r="AV29" s="57"/>
      <c r="AW29" s="58"/>
      <c r="AX29" s="58"/>
      <c r="AY29" s="58"/>
      <c r="AZ29" s="59"/>
      <c r="BA29" s="57"/>
      <c r="BB29" s="58"/>
      <c r="BC29" s="58"/>
      <c r="BD29" s="58"/>
      <c r="BE29" s="59"/>
      <c r="BF29" s="57"/>
      <c r="BG29" s="58"/>
      <c r="BH29" s="58"/>
      <c r="BI29" s="58"/>
      <c r="BJ29" s="59"/>
      <c r="BK29" s="57"/>
      <c r="BL29" s="58"/>
      <c r="BM29" s="58"/>
      <c r="BN29" s="58"/>
      <c r="BO29" s="59"/>
      <c r="BP29" s="57"/>
      <c r="BQ29" s="58"/>
      <c r="BR29" s="58"/>
      <c r="BS29" s="58"/>
      <c r="BT29" s="59"/>
      <c r="BU29" s="57"/>
      <c r="BV29" s="58"/>
      <c r="BW29" s="58"/>
      <c r="BX29" s="58"/>
      <c r="BY29" s="59"/>
      <c r="BZ29" s="37"/>
      <c r="CD29" s="1">
        <f t="shared" si="2"/>
        <v>0</v>
      </c>
      <c r="CE29" s="1">
        <f t="shared" si="3"/>
        <v>0</v>
      </c>
      <c r="CF29" s="1">
        <f t="shared" si="4"/>
        <v>0</v>
      </c>
      <c r="CG29" s="1">
        <f t="shared" si="5"/>
        <v>0</v>
      </c>
      <c r="CH29" s="1">
        <f t="shared" si="6"/>
        <v>0</v>
      </c>
    </row>
    <row r="30" spans="1:86" ht="12.75">
      <c r="A30" s="11">
        <v>24</v>
      </c>
      <c r="B30" s="56"/>
      <c r="C30" s="57"/>
      <c r="D30" s="58"/>
      <c r="E30" s="58"/>
      <c r="F30" s="58"/>
      <c r="G30" s="59"/>
      <c r="H30" s="57"/>
      <c r="I30" s="58"/>
      <c r="J30" s="58"/>
      <c r="K30" s="58"/>
      <c r="L30" s="59"/>
      <c r="M30" s="57"/>
      <c r="N30" s="58"/>
      <c r="O30" s="58"/>
      <c r="P30" s="58"/>
      <c r="Q30" s="59"/>
      <c r="R30" s="57"/>
      <c r="S30" s="58"/>
      <c r="T30" s="58"/>
      <c r="U30" s="58"/>
      <c r="V30" s="59"/>
      <c r="W30" s="57"/>
      <c r="X30" s="58"/>
      <c r="Y30" s="58"/>
      <c r="Z30" s="58"/>
      <c r="AA30" s="59"/>
      <c r="AB30" s="57"/>
      <c r="AC30" s="58"/>
      <c r="AD30" s="58"/>
      <c r="AE30" s="58"/>
      <c r="AF30" s="59"/>
      <c r="AG30" s="57"/>
      <c r="AH30" s="58"/>
      <c r="AI30" s="58"/>
      <c r="AJ30" s="58"/>
      <c r="AK30" s="59"/>
      <c r="AL30" s="57"/>
      <c r="AM30" s="58"/>
      <c r="AN30" s="58"/>
      <c r="AO30" s="58"/>
      <c r="AP30" s="59"/>
      <c r="AQ30" s="57"/>
      <c r="AR30" s="58"/>
      <c r="AS30" s="58"/>
      <c r="AT30" s="58"/>
      <c r="AU30" s="59"/>
      <c r="AV30" s="57"/>
      <c r="AW30" s="58"/>
      <c r="AX30" s="58"/>
      <c r="AY30" s="58"/>
      <c r="AZ30" s="59"/>
      <c r="BA30" s="57"/>
      <c r="BB30" s="58"/>
      <c r="BC30" s="58"/>
      <c r="BD30" s="58"/>
      <c r="BE30" s="59"/>
      <c r="BF30" s="57"/>
      <c r="BG30" s="58"/>
      <c r="BH30" s="58"/>
      <c r="BI30" s="58"/>
      <c r="BJ30" s="59"/>
      <c r="BK30" s="57"/>
      <c r="BL30" s="58"/>
      <c r="BM30" s="58"/>
      <c r="BN30" s="58"/>
      <c r="BO30" s="59"/>
      <c r="BP30" s="57"/>
      <c r="BQ30" s="58"/>
      <c r="BR30" s="58"/>
      <c r="BS30" s="58"/>
      <c r="BT30" s="59"/>
      <c r="BU30" s="57"/>
      <c r="BV30" s="58"/>
      <c r="BW30" s="58"/>
      <c r="BX30" s="58"/>
      <c r="BY30" s="59"/>
      <c r="BZ30" s="37"/>
      <c r="CD30" s="1">
        <f t="shared" si="2"/>
        <v>0</v>
      </c>
      <c r="CE30" s="1">
        <f t="shared" si="3"/>
        <v>0</v>
      </c>
      <c r="CF30" s="1">
        <f t="shared" si="4"/>
        <v>0</v>
      </c>
      <c r="CG30" s="1">
        <f t="shared" si="5"/>
        <v>0</v>
      </c>
      <c r="CH30" s="1">
        <f t="shared" si="6"/>
        <v>0</v>
      </c>
    </row>
    <row r="31" spans="1:86" ht="12.75">
      <c r="A31" s="13">
        <v>25</v>
      </c>
      <c r="B31" s="60"/>
      <c r="C31" s="61"/>
      <c r="D31" s="62"/>
      <c r="E31" s="62"/>
      <c r="F31" s="62"/>
      <c r="G31" s="63"/>
      <c r="H31" s="61"/>
      <c r="I31" s="62"/>
      <c r="J31" s="62"/>
      <c r="K31" s="62"/>
      <c r="L31" s="63"/>
      <c r="M31" s="61"/>
      <c r="N31" s="62"/>
      <c r="O31" s="62"/>
      <c r="P31" s="62"/>
      <c r="Q31" s="63"/>
      <c r="R31" s="61"/>
      <c r="S31" s="62"/>
      <c r="T31" s="62"/>
      <c r="U31" s="62"/>
      <c r="V31" s="63"/>
      <c r="W31" s="61"/>
      <c r="X31" s="62"/>
      <c r="Y31" s="62"/>
      <c r="Z31" s="62"/>
      <c r="AA31" s="63"/>
      <c r="AB31" s="61"/>
      <c r="AC31" s="62"/>
      <c r="AD31" s="62"/>
      <c r="AE31" s="62"/>
      <c r="AF31" s="63"/>
      <c r="AG31" s="61"/>
      <c r="AH31" s="62"/>
      <c r="AI31" s="62"/>
      <c r="AJ31" s="62"/>
      <c r="AK31" s="63"/>
      <c r="AL31" s="61"/>
      <c r="AM31" s="62"/>
      <c r="AN31" s="62"/>
      <c r="AO31" s="62"/>
      <c r="AP31" s="63"/>
      <c r="AQ31" s="61"/>
      <c r="AR31" s="62"/>
      <c r="AS31" s="62"/>
      <c r="AT31" s="62"/>
      <c r="AU31" s="63"/>
      <c r="AV31" s="61"/>
      <c r="AW31" s="62"/>
      <c r="AX31" s="62"/>
      <c r="AY31" s="62"/>
      <c r="AZ31" s="63"/>
      <c r="BA31" s="61"/>
      <c r="BB31" s="62"/>
      <c r="BC31" s="62"/>
      <c r="BD31" s="62"/>
      <c r="BE31" s="63"/>
      <c r="BF31" s="61"/>
      <c r="BG31" s="62"/>
      <c r="BH31" s="62"/>
      <c r="BI31" s="62"/>
      <c r="BJ31" s="63"/>
      <c r="BK31" s="61"/>
      <c r="BL31" s="62"/>
      <c r="BM31" s="62"/>
      <c r="BN31" s="62"/>
      <c r="BO31" s="63"/>
      <c r="BP31" s="61"/>
      <c r="BQ31" s="62"/>
      <c r="BR31" s="62"/>
      <c r="BS31" s="62"/>
      <c r="BT31" s="63"/>
      <c r="BU31" s="61"/>
      <c r="BV31" s="62"/>
      <c r="BW31" s="62"/>
      <c r="BX31" s="62"/>
      <c r="BY31" s="63"/>
      <c r="BZ31" s="37"/>
      <c r="CD31" s="1">
        <f t="shared" si="2"/>
        <v>0</v>
      </c>
      <c r="CE31" s="1">
        <f t="shared" si="3"/>
        <v>0</v>
      </c>
      <c r="CF31" s="1">
        <f t="shared" si="4"/>
        <v>0</v>
      </c>
      <c r="CG31" s="1">
        <f t="shared" si="5"/>
        <v>0</v>
      </c>
      <c r="CH31" s="1">
        <f t="shared" si="6"/>
        <v>0</v>
      </c>
    </row>
    <row r="32" spans="1:86" ht="12.75">
      <c r="A32" s="14">
        <v>26</v>
      </c>
      <c r="B32" s="64"/>
      <c r="C32" s="65"/>
      <c r="D32" s="66"/>
      <c r="E32" s="66"/>
      <c r="F32" s="66"/>
      <c r="G32" s="67"/>
      <c r="H32" s="65"/>
      <c r="I32" s="66"/>
      <c r="J32" s="66"/>
      <c r="K32" s="66"/>
      <c r="L32" s="67"/>
      <c r="M32" s="65"/>
      <c r="N32" s="66"/>
      <c r="O32" s="66"/>
      <c r="P32" s="66"/>
      <c r="Q32" s="67"/>
      <c r="R32" s="65"/>
      <c r="S32" s="66"/>
      <c r="T32" s="66"/>
      <c r="U32" s="66"/>
      <c r="V32" s="67"/>
      <c r="W32" s="65"/>
      <c r="X32" s="66"/>
      <c r="Y32" s="66"/>
      <c r="Z32" s="66"/>
      <c r="AA32" s="67"/>
      <c r="AB32" s="65"/>
      <c r="AC32" s="66"/>
      <c r="AD32" s="66"/>
      <c r="AE32" s="66"/>
      <c r="AF32" s="67"/>
      <c r="AG32" s="65"/>
      <c r="AH32" s="66"/>
      <c r="AI32" s="66"/>
      <c r="AJ32" s="66"/>
      <c r="AK32" s="67"/>
      <c r="AL32" s="65"/>
      <c r="AM32" s="66"/>
      <c r="AN32" s="66"/>
      <c r="AO32" s="66"/>
      <c r="AP32" s="67"/>
      <c r="AQ32" s="65"/>
      <c r="AR32" s="66"/>
      <c r="AS32" s="66"/>
      <c r="AT32" s="66"/>
      <c r="AU32" s="67"/>
      <c r="AV32" s="65"/>
      <c r="AW32" s="66"/>
      <c r="AX32" s="66"/>
      <c r="AY32" s="66"/>
      <c r="AZ32" s="67"/>
      <c r="BA32" s="65"/>
      <c r="BB32" s="66"/>
      <c r="BC32" s="66"/>
      <c r="BD32" s="66"/>
      <c r="BE32" s="67"/>
      <c r="BF32" s="65"/>
      <c r="BG32" s="66"/>
      <c r="BH32" s="66"/>
      <c r="BI32" s="66"/>
      <c r="BJ32" s="67"/>
      <c r="BK32" s="65"/>
      <c r="BL32" s="66"/>
      <c r="BM32" s="66"/>
      <c r="BN32" s="66"/>
      <c r="BO32" s="67"/>
      <c r="BP32" s="65"/>
      <c r="BQ32" s="66"/>
      <c r="BR32" s="66"/>
      <c r="BS32" s="66"/>
      <c r="BT32" s="67"/>
      <c r="BU32" s="65"/>
      <c r="BV32" s="66"/>
      <c r="BW32" s="66"/>
      <c r="BX32" s="66"/>
      <c r="BY32" s="67"/>
      <c r="BZ32" s="37"/>
      <c r="CD32" s="1">
        <f t="shared" si="2"/>
        <v>0</v>
      </c>
      <c r="CE32" s="1">
        <f t="shared" si="3"/>
        <v>0</v>
      </c>
      <c r="CF32" s="1">
        <f t="shared" si="4"/>
        <v>0</v>
      </c>
      <c r="CG32" s="1">
        <f t="shared" si="5"/>
        <v>0</v>
      </c>
      <c r="CH32" s="1">
        <f t="shared" si="6"/>
        <v>0</v>
      </c>
    </row>
    <row r="33" spans="1:86" ht="12.75">
      <c r="A33" s="11">
        <v>27</v>
      </c>
      <c r="B33" s="56"/>
      <c r="C33" s="57"/>
      <c r="D33" s="58"/>
      <c r="E33" s="58"/>
      <c r="F33" s="58"/>
      <c r="G33" s="59"/>
      <c r="H33" s="57"/>
      <c r="I33" s="58"/>
      <c r="J33" s="58"/>
      <c r="K33" s="58"/>
      <c r="L33" s="59"/>
      <c r="M33" s="57"/>
      <c r="N33" s="58"/>
      <c r="O33" s="58"/>
      <c r="P33" s="58"/>
      <c r="Q33" s="59"/>
      <c r="R33" s="57"/>
      <c r="S33" s="58"/>
      <c r="T33" s="58"/>
      <c r="U33" s="58"/>
      <c r="V33" s="59"/>
      <c r="W33" s="57"/>
      <c r="X33" s="58"/>
      <c r="Y33" s="58"/>
      <c r="Z33" s="58"/>
      <c r="AA33" s="59"/>
      <c r="AB33" s="57"/>
      <c r="AC33" s="58"/>
      <c r="AD33" s="58"/>
      <c r="AE33" s="58"/>
      <c r="AF33" s="59"/>
      <c r="AG33" s="57"/>
      <c r="AH33" s="58"/>
      <c r="AI33" s="58"/>
      <c r="AJ33" s="58"/>
      <c r="AK33" s="59"/>
      <c r="AL33" s="57"/>
      <c r="AM33" s="58"/>
      <c r="AN33" s="58"/>
      <c r="AO33" s="58"/>
      <c r="AP33" s="59"/>
      <c r="AQ33" s="57"/>
      <c r="AR33" s="58"/>
      <c r="AS33" s="58"/>
      <c r="AT33" s="58"/>
      <c r="AU33" s="59"/>
      <c r="AV33" s="57"/>
      <c r="AW33" s="58"/>
      <c r="AX33" s="58"/>
      <c r="AY33" s="58"/>
      <c r="AZ33" s="59"/>
      <c r="BA33" s="57"/>
      <c r="BB33" s="58"/>
      <c r="BC33" s="58"/>
      <c r="BD33" s="58"/>
      <c r="BE33" s="59"/>
      <c r="BF33" s="57"/>
      <c r="BG33" s="58"/>
      <c r="BH33" s="58"/>
      <c r="BI33" s="58"/>
      <c r="BJ33" s="59"/>
      <c r="BK33" s="57"/>
      <c r="BL33" s="58"/>
      <c r="BM33" s="58"/>
      <c r="BN33" s="58"/>
      <c r="BO33" s="59"/>
      <c r="BP33" s="57"/>
      <c r="BQ33" s="58"/>
      <c r="BR33" s="58"/>
      <c r="BS33" s="58"/>
      <c r="BT33" s="59"/>
      <c r="BU33" s="57"/>
      <c r="BV33" s="58"/>
      <c r="BW33" s="58"/>
      <c r="BX33" s="58"/>
      <c r="BY33" s="59"/>
      <c r="BZ33" s="37"/>
      <c r="CD33" s="1">
        <f t="shared" si="2"/>
        <v>0</v>
      </c>
      <c r="CE33" s="1">
        <f t="shared" si="3"/>
        <v>0</v>
      </c>
      <c r="CF33" s="1">
        <f t="shared" si="4"/>
        <v>0</v>
      </c>
      <c r="CG33" s="1">
        <f t="shared" si="5"/>
        <v>0</v>
      </c>
      <c r="CH33" s="1">
        <f t="shared" si="6"/>
        <v>0</v>
      </c>
    </row>
    <row r="34" spans="1:86" ht="12.75">
      <c r="A34" s="11">
        <v>28</v>
      </c>
      <c r="B34" s="56"/>
      <c r="C34" s="57"/>
      <c r="D34" s="58"/>
      <c r="E34" s="58"/>
      <c r="F34" s="58"/>
      <c r="G34" s="59"/>
      <c r="H34" s="57"/>
      <c r="I34" s="58"/>
      <c r="J34" s="58"/>
      <c r="K34" s="58"/>
      <c r="L34" s="59"/>
      <c r="M34" s="57"/>
      <c r="N34" s="58"/>
      <c r="O34" s="58"/>
      <c r="P34" s="58"/>
      <c r="Q34" s="59"/>
      <c r="R34" s="57"/>
      <c r="S34" s="58"/>
      <c r="T34" s="58"/>
      <c r="U34" s="58"/>
      <c r="V34" s="59"/>
      <c r="W34" s="57"/>
      <c r="X34" s="58"/>
      <c r="Y34" s="58"/>
      <c r="Z34" s="58"/>
      <c r="AA34" s="59"/>
      <c r="AB34" s="57"/>
      <c r="AC34" s="58"/>
      <c r="AD34" s="58"/>
      <c r="AE34" s="58"/>
      <c r="AF34" s="59"/>
      <c r="AG34" s="57"/>
      <c r="AH34" s="58"/>
      <c r="AI34" s="58"/>
      <c r="AJ34" s="58"/>
      <c r="AK34" s="59"/>
      <c r="AL34" s="57"/>
      <c r="AM34" s="58"/>
      <c r="AN34" s="58"/>
      <c r="AO34" s="58"/>
      <c r="AP34" s="59"/>
      <c r="AQ34" s="57"/>
      <c r="AR34" s="58"/>
      <c r="AS34" s="58"/>
      <c r="AT34" s="58"/>
      <c r="AU34" s="59"/>
      <c r="AV34" s="57"/>
      <c r="AW34" s="58"/>
      <c r="AX34" s="58"/>
      <c r="AY34" s="58"/>
      <c r="AZ34" s="59"/>
      <c r="BA34" s="57"/>
      <c r="BB34" s="58"/>
      <c r="BC34" s="58"/>
      <c r="BD34" s="58"/>
      <c r="BE34" s="59"/>
      <c r="BF34" s="57"/>
      <c r="BG34" s="58"/>
      <c r="BH34" s="58"/>
      <c r="BI34" s="58"/>
      <c r="BJ34" s="59"/>
      <c r="BK34" s="57"/>
      <c r="BL34" s="58"/>
      <c r="BM34" s="58"/>
      <c r="BN34" s="58"/>
      <c r="BO34" s="59"/>
      <c r="BP34" s="57"/>
      <c r="BQ34" s="58"/>
      <c r="BR34" s="58"/>
      <c r="BS34" s="58"/>
      <c r="BT34" s="59"/>
      <c r="BU34" s="57"/>
      <c r="BV34" s="58"/>
      <c r="BW34" s="58"/>
      <c r="BX34" s="58"/>
      <c r="BY34" s="59"/>
      <c r="BZ34" s="37"/>
      <c r="CD34" s="1">
        <f t="shared" si="2"/>
        <v>0</v>
      </c>
      <c r="CE34" s="1">
        <f t="shared" si="3"/>
        <v>0</v>
      </c>
      <c r="CF34" s="1">
        <f t="shared" si="4"/>
        <v>0</v>
      </c>
      <c r="CG34" s="1">
        <f t="shared" si="5"/>
        <v>0</v>
      </c>
      <c r="CH34" s="1">
        <f t="shared" si="6"/>
        <v>0</v>
      </c>
    </row>
    <row r="35" spans="1:86" ht="12.75">
      <c r="A35" s="11">
        <v>29</v>
      </c>
      <c r="B35" s="56"/>
      <c r="C35" s="57"/>
      <c r="D35" s="58"/>
      <c r="E35" s="58"/>
      <c r="F35" s="58"/>
      <c r="G35" s="59"/>
      <c r="H35" s="57"/>
      <c r="I35" s="58"/>
      <c r="J35" s="58"/>
      <c r="K35" s="58"/>
      <c r="L35" s="59"/>
      <c r="M35" s="57"/>
      <c r="N35" s="58"/>
      <c r="O35" s="58"/>
      <c r="P35" s="58"/>
      <c r="Q35" s="59"/>
      <c r="R35" s="57"/>
      <c r="S35" s="58"/>
      <c r="T35" s="58"/>
      <c r="U35" s="58"/>
      <c r="V35" s="59"/>
      <c r="W35" s="57"/>
      <c r="X35" s="58"/>
      <c r="Y35" s="58"/>
      <c r="Z35" s="58"/>
      <c r="AA35" s="59"/>
      <c r="AB35" s="57"/>
      <c r="AC35" s="58"/>
      <c r="AD35" s="58"/>
      <c r="AE35" s="58"/>
      <c r="AF35" s="59"/>
      <c r="AG35" s="57"/>
      <c r="AH35" s="58"/>
      <c r="AI35" s="58"/>
      <c r="AJ35" s="58"/>
      <c r="AK35" s="59"/>
      <c r="AL35" s="57"/>
      <c r="AM35" s="58"/>
      <c r="AN35" s="58"/>
      <c r="AO35" s="58"/>
      <c r="AP35" s="59"/>
      <c r="AQ35" s="57"/>
      <c r="AR35" s="58"/>
      <c r="AS35" s="58"/>
      <c r="AT35" s="58"/>
      <c r="AU35" s="59"/>
      <c r="AV35" s="57"/>
      <c r="AW35" s="58"/>
      <c r="AX35" s="58"/>
      <c r="AY35" s="58"/>
      <c r="AZ35" s="59"/>
      <c r="BA35" s="57"/>
      <c r="BB35" s="58"/>
      <c r="BC35" s="58"/>
      <c r="BD35" s="58"/>
      <c r="BE35" s="59"/>
      <c r="BF35" s="57"/>
      <c r="BG35" s="58"/>
      <c r="BH35" s="58"/>
      <c r="BI35" s="58"/>
      <c r="BJ35" s="59"/>
      <c r="BK35" s="57"/>
      <c r="BL35" s="58"/>
      <c r="BM35" s="58"/>
      <c r="BN35" s="58"/>
      <c r="BO35" s="59"/>
      <c r="BP35" s="57"/>
      <c r="BQ35" s="58"/>
      <c r="BR35" s="58"/>
      <c r="BS35" s="58"/>
      <c r="BT35" s="59"/>
      <c r="BU35" s="57"/>
      <c r="BV35" s="58"/>
      <c r="BW35" s="58"/>
      <c r="BX35" s="58"/>
      <c r="BY35" s="59"/>
      <c r="BZ35" s="37"/>
      <c r="CD35" s="1">
        <f t="shared" si="2"/>
        <v>0</v>
      </c>
      <c r="CE35" s="1">
        <f t="shared" si="3"/>
        <v>0</v>
      </c>
      <c r="CF35" s="1">
        <f t="shared" si="4"/>
        <v>0</v>
      </c>
      <c r="CG35" s="1">
        <f t="shared" si="5"/>
        <v>0</v>
      </c>
      <c r="CH35" s="1">
        <f t="shared" si="6"/>
        <v>0</v>
      </c>
    </row>
    <row r="36" spans="1:86" ht="12.75">
      <c r="A36" s="15">
        <v>30</v>
      </c>
      <c r="B36" s="68"/>
      <c r="C36" s="69"/>
      <c r="D36" s="70"/>
      <c r="E36" s="70"/>
      <c r="F36" s="70"/>
      <c r="G36" s="71"/>
      <c r="H36" s="69"/>
      <c r="I36" s="70"/>
      <c r="J36" s="70"/>
      <c r="K36" s="70"/>
      <c r="L36" s="71"/>
      <c r="M36" s="69"/>
      <c r="N36" s="70"/>
      <c r="O36" s="70"/>
      <c r="P36" s="70"/>
      <c r="Q36" s="71"/>
      <c r="R36" s="69"/>
      <c r="S36" s="70"/>
      <c r="T36" s="70"/>
      <c r="U36" s="70"/>
      <c r="V36" s="71"/>
      <c r="W36" s="69"/>
      <c r="X36" s="70"/>
      <c r="Y36" s="70"/>
      <c r="Z36" s="70"/>
      <c r="AA36" s="71"/>
      <c r="AB36" s="69"/>
      <c r="AC36" s="70"/>
      <c r="AD36" s="70"/>
      <c r="AE36" s="70"/>
      <c r="AF36" s="71"/>
      <c r="AG36" s="69"/>
      <c r="AH36" s="70"/>
      <c r="AI36" s="70"/>
      <c r="AJ36" s="70"/>
      <c r="AK36" s="71"/>
      <c r="AL36" s="69"/>
      <c r="AM36" s="70"/>
      <c r="AN36" s="70"/>
      <c r="AO36" s="70"/>
      <c r="AP36" s="71"/>
      <c r="AQ36" s="69"/>
      <c r="AR36" s="70"/>
      <c r="AS36" s="70"/>
      <c r="AT36" s="70"/>
      <c r="AU36" s="71"/>
      <c r="AV36" s="69"/>
      <c r="AW36" s="70"/>
      <c r="AX36" s="70"/>
      <c r="AY36" s="70"/>
      <c r="AZ36" s="71"/>
      <c r="BA36" s="69"/>
      <c r="BB36" s="70"/>
      <c r="BC36" s="70"/>
      <c r="BD36" s="70"/>
      <c r="BE36" s="71"/>
      <c r="BF36" s="69"/>
      <c r="BG36" s="70"/>
      <c r="BH36" s="70"/>
      <c r="BI36" s="70"/>
      <c r="BJ36" s="71"/>
      <c r="BK36" s="69"/>
      <c r="BL36" s="70"/>
      <c r="BM36" s="70"/>
      <c r="BN36" s="70"/>
      <c r="BO36" s="71"/>
      <c r="BP36" s="69"/>
      <c r="BQ36" s="70"/>
      <c r="BR36" s="70"/>
      <c r="BS36" s="70"/>
      <c r="BT36" s="71"/>
      <c r="BU36" s="69"/>
      <c r="BV36" s="70"/>
      <c r="BW36" s="70"/>
      <c r="BX36" s="70"/>
      <c r="BY36" s="71"/>
      <c r="BZ36" s="37"/>
      <c r="CD36" s="1">
        <f t="shared" si="2"/>
        <v>0</v>
      </c>
      <c r="CE36" s="1">
        <f t="shared" si="3"/>
        <v>0</v>
      </c>
      <c r="CF36" s="1">
        <f t="shared" si="4"/>
        <v>0</v>
      </c>
      <c r="CG36" s="1">
        <f t="shared" si="5"/>
        <v>0</v>
      </c>
      <c r="CH36" s="1">
        <f t="shared" si="6"/>
        <v>0</v>
      </c>
    </row>
    <row r="37" spans="1:78" ht="12.75">
      <c r="A37" s="16" t="s">
        <v>3</v>
      </c>
      <c r="B37" s="74"/>
      <c r="C37" s="75">
        <f aca="true" t="shared" si="7" ref="C37:AH37">SUM(CD7:CD36)</f>
        <v>0</v>
      </c>
      <c r="D37" s="76">
        <f t="shared" si="7"/>
        <v>0</v>
      </c>
      <c r="E37" s="76">
        <f t="shared" si="7"/>
        <v>0</v>
      </c>
      <c r="F37" s="76">
        <f t="shared" si="7"/>
        <v>0</v>
      </c>
      <c r="G37" s="77">
        <f t="shared" si="7"/>
        <v>0</v>
      </c>
      <c r="H37" s="78">
        <f t="shared" si="7"/>
        <v>0</v>
      </c>
      <c r="I37" s="76">
        <f t="shared" si="7"/>
        <v>0</v>
      </c>
      <c r="J37" s="76">
        <f t="shared" si="7"/>
        <v>0</v>
      </c>
      <c r="K37" s="76">
        <f t="shared" si="7"/>
        <v>0</v>
      </c>
      <c r="L37" s="77">
        <f t="shared" si="7"/>
        <v>0</v>
      </c>
      <c r="M37" s="78">
        <f t="shared" si="7"/>
        <v>0</v>
      </c>
      <c r="N37" s="76">
        <f t="shared" si="7"/>
        <v>0</v>
      </c>
      <c r="O37" s="76">
        <f t="shared" si="7"/>
        <v>0</v>
      </c>
      <c r="P37" s="76">
        <f t="shared" si="7"/>
        <v>0</v>
      </c>
      <c r="Q37" s="77">
        <f t="shared" si="7"/>
        <v>0</v>
      </c>
      <c r="R37" s="78">
        <f t="shared" si="7"/>
        <v>0</v>
      </c>
      <c r="S37" s="76">
        <f t="shared" si="7"/>
        <v>0</v>
      </c>
      <c r="T37" s="76">
        <f t="shared" si="7"/>
        <v>0</v>
      </c>
      <c r="U37" s="76">
        <f t="shared" si="7"/>
        <v>0</v>
      </c>
      <c r="V37" s="77">
        <f t="shared" si="7"/>
        <v>0</v>
      </c>
      <c r="W37" s="78">
        <f t="shared" si="7"/>
        <v>0</v>
      </c>
      <c r="X37" s="76">
        <f t="shared" si="7"/>
        <v>0</v>
      </c>
      <c r="Y37" s="76">
        <f t="shared" si="7"/>
        <v>0</v>
      </c>
      <c r="Z37" s="76">
        <f t="shared" si="7"/>
        <v>0</v>
      </c>
      <c r="AA37" s="77">
        <f t="shared" si="7"/>
        <v>0</v>
      </c>
      <c r="AB37" s="78">
        <f t="shared" si="7"/>
        <v>0</v>
      </c>
      <c r="AC37" s="76">
        <f t="shared" si="7"/>
        <v>0</v>
      </c>
      <c r="AD37" s="76">
        <f t="shared" si="7"/>
        <v>0</v>
      </c>
      <c r="AE37" s="76">
        <f t="shared" si="7"/>
        <v>0</v>
      </c>
      <c r="AF37" s="77">
        <f t="shared" si="7"/>
        <v>0</v>
      </c>
      <c r="AG37" s="78">
        <f t="shared" si="7"/>
        <v>0</v>
      </c>
      <c r="AH37" s="76">
        <f t="shared" si="7"/>
        <v>0</v>
      </c>
      <c r="AI37" s="76">
        <f aca="true" t="shared" si="8" ref="AI37:BN37">SUM(DJ7:DJ36)</f>
        <v>0</v>
      </c>
      <c r="AJ37" s="76">
        <f t="shared" si="8"/>
        <v>0</v>
      </c>
      <c r="AK37" s="77">
        <f t="shared" si="8"/>
        <v>0</v>
      </c>
      <c r="AL37" s="78">
        <f t="shared" si="8"/>
        <v>0</v>
      </c>
      <c r="AM37" s="76">
        <f t="shared" si="8"/>
        <v>0</v>
      </c>
      <c r="AN37" s="76">
        <f t="shared" si="8"/>
        <v>0</v>
      </c>
      <c r="AO37" s="76">
        <f t="shared" si="8"/>
        <v>0</v>
      </c>
      <c r="AP37" s="77">
        <f t="shared" si="8"/>
        <v>0</v>
      </c>
      <c r="AQ37" s="78">
        <f t="shared" si="8"/>
        <v>0</v>
      </c>
      <c r="AR37" s="76">
        <f t="shared" si="8"/>
        <v>0</v>
      </c>
      <c r="AS37" s="76">
        <f t="shared" si="8"/>
        <v>0</v>
      </c>
      <c r="AT37" s="76">
        <f t="shared" si="8"/>
        <v>0</v>
      </c>
      <c r="AU37" s="77">
        <f t="shared" si="8"/>
        <v>0</v>
      </c>
      <c r="AV37" s="78">
        <f t="shared" si="8"/>
        <v>0</v>
      </c>
      <c r="AW37" s="76">
        <f t="shared" si="8"/>
        <v>0</v>
      </c>
      <c r="AX37" s="76">
        <f t="shared" si="8"/>
        <v>0</v>
      </c>
      <c r="AY37" s="76">
        <f t="shared" si="8"/>
        <v>0</v>
      </c>
      <c r="AZ37" s="77">
        <f t="shared" si="8"/>
        <v>0</v>
      </c>
      <c r="BA37" s="78">
        <f t="shared" si="8"/>
        <v>0</v>
      </c>
      <c r="BB37" s="76">
        <f t="shared" si="8"/>
        <v>0</v>
      </c>
      <c r="BC37" s="76">
        <f t="shared" si="8"/>
        <v>0</v>
      </c>
      <c r="BD37" s="76">
        <f t="shared" si="8"/>
        <v>0</v>
      </c>
      <c r="BE37" s="77">
        <f t="shared" si="8"/>
        <v>0</v>
      </c>
      <c r="BF37" s="78">
        <f t="shared" si="8"/>
        <v>0</v>
      </c>
      <c r="BG37" s="76">
        <f t="shared" si="8"/>
        <v>0</v>
      </c>
      <c r="BH37" s="76">
        <f t="shared" si="8"/>
        <v>0</v>
      </c>
      <c r="BI37" s="76">
        <f t="shared" si="8"/>
        <v>0</v>
      </c>
      <c r="BJ37" s="77">
        <f t="shared" si="8"/>
        <v>0</v>
      </c>
      <c r="BK37" s="78">
        <f t="shared" si="8"/>
        <v>0</v>
      </c>
      <c r="BL37" s="76">
        <f t="shared" si="8"/>
        <v>0</v>
      </c>
      <c r="BM37" s="76">
        <f t="shared" si="8"/>
        <v>0</v>
      </c>
      <c r="BN37" s="76">
        <f t="shared" si="8"/>
        <v>0</v>
      </c>
      <c r="BO37" s="77">
        <f>SUM(EP7:EP36)</f>
        <v>0</v>
      </c>
      <c r="BP37" s="78">
        <f>SUM(EQ7:EQ36)</f>
        <v>0</v>
      </c>
      <c r="BQ37" s="76">
        <f>SUM(ER7:ER36)</f>
        <v>0</v>
      </c>
      <c r="BR37" s="76">
        <f>SUM(ES7:ES36)</f>
        <v>0</v>
      </c>
      <c r="BS37" s="76">
        <f>SUM(ET7:ET36)</f>
        <v>0</v>
      </c>
      <c r="BT37" s="77">
        <f>SUM(EU7:EU36)</f>
        <v>0</v>
      </c>
      <c r="BU37" s="78">
        <f>SUM(EV7:EV36)</f>
        <v>0</v>
      </c>
      <c r="BV37" s="76">
        <f>SUM(EW7:EW36)</f>
        <v>0</v>
      </c>
      <c r="BW37" s="76">
        <f>SUM(EX7:EX36)</f>
        <v>0</v>
      </c>
      <c r="BX37" s="76">
        <f>SUM(EY7:EY36)</f>
        <v>0</v>
      </c>
      <c r="BY37" s="74">
        <f>SUM(EZ7:EZ36)</f>
        <v>0</v>
      </c>
      <c r="BZ37" s="37"/>
    </row>
    <row r="38" spans="1:79" s="25" customFormat="1" ht="12.75">
      <c r="A38" s="28" t="s">
        <v>5</v>
      </c>
      <c r="B38" s="79"/>
      <c r="C38" s="80">
        <f aca="true" t="shared" si="9" ref="C38:AH38">IF(SUM(C47:C76)&gt;3,(SUM(C47:C76)-3)*-5+SUM(CD47:CD76),SUM(CD47:CD76))</f>
        <v>0</v>
      </c>
      <c r="D38" s="81">
        <f t="shared" si="9"/>
        <v>0</v>
      </c>
      <c r="E38" s="82">
        <f t="shared" si="9"/>
        <v>0</v>
      </c>
      <c r="F38" s="82">
        <f t="shared" si="9"/>
        <v>0</v>
      </c>
      <c r="G38" s="83">
        <f t="shared" si="9"/>
        <v>0</v>
      </c>
      <c r="H38" s="84">
        <f t="shared" si="9"/>
        <v>0</v>
      </c>
      <c r="I38" s="82">
        <f t="shared" si="9"/>
        <v>0</v>
      </c>
      <c r="J38" s="82">
        <f t="shared" si="9"/>
        <v>0</v>
      </c>
      <c r="K38" s="82">
        <f t="shared" si="9"/>
        <v>0</v>
      </c>
      <c r="L38" s="83">
        <f t="shared" si="9"/>
        <v>0</v>
      </c>
      <c r="M38" s="84">
        <f t="shared" si="9"/>
        <v>0</v>
      </c>
      <c r="N38" s="82">
        <f t="shared" si="9"/>
        <v>0</v>
      </c>
      <c r="O38" s="82">
        <f t="shared" si="9"/>
        <v>0</v>
      </c>
      <c r="P38" s="82">
        <f t="shared" si="9"/>
        <v>0</v>
      </c>
      <c r="Q38" s="83">
        <f t="shared" si="9"/>
        <v>0</v>
      </c>
      <c r="R38" s="84">
        <f t="shared" si="9"/>
        <v>0</v>
      </c>
      <c r="S38" s="82">
        <f t="shared" si="9"/>
        <v>0</v>
      </c>
      <c r="T38" s="82">
        <f t="shared" si="9"/>
        <v>0</v>
      </c>
      <c r="U38" s="82">
        <f t="shared" si="9"/>
        <v>0</v>
      </c>
      <c r="V38" s="83">
        <f t="shared" si="9"/>
        <v>0</v>
      </c>
      <c r="W38" s="84">
        <f t="shared" si="9"/>
        <v>0</v>
      </c>
      <c r="X38" s="82">
        <f t="shared" si="9"/>
        <v>0</v>
      </c>
      <c r="Y38" s="82">
        <f t="shared" si="9"/>
        <v>0</v>
      </c>
      <c r="Z38" s="82">
        <f t="shared" si="9"/>
        <v>0</v>
      </c>
      <c r="AA38" s="83">
        <f t="shared" si="9"/>
        <v>0</v>
      </c>
      <c r="AB38" s="84">
        <f t="shared" si="9"/>
        <v>0</v>
      </c>
      <c r="AC38" s="82">
        <f t="shared" si="9"/>
        <v>0</v>
      </c>
      <c r="AD38" s="82">
        <f t="shared" si="9"/>
        <v>0</v>
      </c>
      <c r="AE38" s="82">
        <f t="shared" si="9"/>
        <v>0</v>
      </c>
      <c r="AF38" s="83">
        <f t="shared" si="9"/>
        <v>0</v>
      </c>
      <c r="AG38" s="84">
        <f t="shared" si="9"/>
        <v>0</v>
      </c>
      <c r="AH38" s="82">
        <f t="shared" si="9"/>
        <v>0</v>
      </c>
      <c r="AI38" s="82">
        <f aca="true" t="shared" si="10" ref="AI38:BN38">IF(SUM(AI47:AI76)&gt;3,(SUM(AI47:AI76)-3)*-5+SUM(DJ47:DJ76),SUM(DJ47:DJ76))</f>
        <v>0</v>
      </c>
      <c r="AJ38" s="82">
        <f t="shared" si="10"/>
        <v>0</v>
      </c>
      <c r="AK38" s="83">
        <f t="shared" si="10"/>
        <v>0</v>
      </c>
      <c r="AL38" s="84">
        <f t="shared" si="10"/>
        <v>0</v>
      </c>
      <c r="AM38" s="82">
        <f t="shared" si="10"/>
        <v>0</v>
      </c>
      <c r="AN38" s="82">
        <f t="shared" si="10"/>
        <v>0</v>
      </c>
      <c r="AO38" s="82">
        <f t="shared" si="10"/>
        <v>0</v>
      </c>
      <c r="AP38" s="83">
        <f t="shared" si="10"/>
        <v>0</v>
      </c>
      <c r="AQ38" s="84">
        <f t="shared" si="10"/>
        <v>0</v>
      </c>
      <c r="AR38" s="82">
        <f t="shared" si="10"/>
        <v>0</v>
      </c>
      <c r="AS38" s="82">
        <f t="shared" si="10"/>
        <v>0</v>
      </c>
      <c r="AT38" s="82">
        <f t="shared" si="10"/>
        <v>0</v>
      </c>
      <c r="AU38" s="83">
        <f t="shared" si="10"/>
        <v>0</v>
      </c>
      <c r="AV38" s="84">
        <f t="shared" si="10"/>
        <v>0</v>
      </c>
      <c r="AW38" s="82">
        <f t="shared" si="10"/>
        <v>0</v>
      </c>
      <c r="AX38" s="82">
        <f t="shared" si="10"/>
        <v>0</v>
      </c>
      <c r="AY38" s="82">
        <f t="shared" si="10"/>
        <v>0</v>
      </c>
      <c r="AZ38" s="83">
        <f t="shared" si="10"/>
        <v>0</v>
      </c>
      <c r="BA38" s="84">
        <f t="shared" si="10"/>
        <v>0</v>
      </c>
      <c r="BB38" s="82">
        <f t="shared" si="10"/>
        <v>0</v>
      </c>
      <c r="BC38" s="82">
        <f t="shared" si="10"/>
        <v>0</v>
      </c>
      <c r="BD38" s="82">
        <f t="shared" si="10"/>
        <v>0</v>
      </c>
      <c r="BE38" s="83">
        <f t="shared" si="10"/>
        <v>0</v>
      </c>
      <c r="BF38" s="84">
        <f t="shared" si="10"/>
        <v>0</v>
      </c>
      <c r="BG38" s="82">
        <f t="shared" si="10"/>
        <v>0</v>
      </c>
      <c r="BH38" s="82">
        <f t="shared" si="10"/>
        <v>0</v>
      </c>
      <c r="BI38" s="82">
        <f t="shared" si="10"/>
        <v>0</v>
      </c>
      <c r="BJ38" s="83">
        <f t="shared" si="10"/>
        <v>0</v>
      </c>
      <c r="BK38" s="84">
        <f t="shared" si="10"/>
        <v>0</v>
      </c>
      <c r="BL38" s="82">
        <f t="shared" si="10"/>
        <v>0</v>
      </c>
      <c r="BM38" s="82">
        <f t="shared" si="10"/>
        <v>0</v>
      </c>
      <c r="BN38" s="82">
        <f t="shared" si="10"/>
        <v>0</v>
      </c>
      <c r="BO38" s="83">
        <f>IF(SUM(BO47:BO76)&gt;3,(SUM(BO47:BO76)-3)*-5+SUM(EP47:EP76),SUM(EP47:EP76))</f>
        <v>0</v>
      </c>
      <c r="BP38" s="84">
        <f>IF(SUM(BP47:BP76)&gt;3,(SUM(BP47:BP76)-3)*-5+SUM(EQ47:EQ76),SUM(EQ47:EQ76))</f>
        <v>0</v>
      </c>
      <c r="BQ38" s="82">
        <f>IF(SUM(BQ47:BQ76)&gt;3,(SUM(BQ47:BQ76)-3)*-5+SUM(ER47:ER76),SUM(ER47:ER76))</f>
        <v>0</v>
      </c>
      <c r="BR38" s="82">
        <f>IF(SUM(BR47:BR76)&gt;3,(SUM(BR47:BR76)-3)*-5+SUM(ES47:ES76),SUM(ES47:ES76))</f>
        <v>0</v>
      </c>
      <c r="BS38" s="82">
        <f>IF(SUM(BS47:BS76)&gt;3,(SUM(BS47:BS76)-3)*-5+SUM(ET47:ET76),SUM(ET47:ET76))</f>
        <v>0</v>
      </c>
      <c r="BT38" s="83">
        <f>IF(SUM(BT47:BT76)&gt;3,(SUM(BT47:BT76)-3)*-5+SUM(EU47:EU76),SUM(EU47:EU76))</f>
        <v>0</v>
      </c>
      <c r="BU38" s="84">
        <f>IF(SUM(BU47:BU76)&gt;3,(SUM(BU47:BU76)-3)*-5+SUM(EV47:EV76),SUM(EV47:EV76))</f>
        <v>0</v>
      </c>
      <c r="BV38" s="82">
        <f>IF(SUM(BV47:BV76)&gt;3,(SUM(BV47:BV76)-3)*-5+SUM(EW47:EW76),SUM(EW47:EW76))</f>
        <v>0</v>
      </c>
      <c r="BW38" s="82">
        <f>IF(SUM(BW47:BW76)&gt;3,(SUM(BW47:BW76)-3)*-5+SUM(EX47:EX76),SUM(EX47:EX76))</f>
        <v>0</v>
      </c>
      <c r="BX38" s="82">
        <f>IF(SUM(BX47:BX76)&gt;3,(SUM(BX47:BX76)-3)*-5+SUM(EY47:EY76),SUM(EY47:EY76))</f>
        <v>0</v>
      </c>
      <c r="BY38" s="79">
        <f>IF(SUM(BY47:BY76)&gt;3,(SUM(BY47:BY76)-3)*-5+SUM(EZ47:EZ76),SUM(EZ47:EZ76))</f>
        <v>0</v>
      </c>
      <c r="BZ38" s="24"/>
      <c r="CA38" s="26"/>
    </row>
    <row r="39" spans="1:156" s="18" customFormat="1" ht="12.75">
      <c r="A39" s="17" t="s">
        <v>4</v>
      </c>
      <c r="B39" s="85">
        <f>SUM(B7:B36)</f>
        <v>0</v>
      </c>
      <c r="C39" s="86">
        <f>IF($CC$5="T",C83,C37+C38)</f>
        <v>0</v>
      </c>
      <c r="D39" s="86">
        <f aca="true" t="shared" si="11" ref="D39:BO39">IF($CC$5="T",D83,D37+D38)</f>
        <v>0</v>
      </c>
      <c r="E39" s="86">
        <f t="shared" si="11"/>
        <v>0</v>
      </c>
      <c r="F39" s="86">
        <f t="shared" si="11"/>
        <v>0</v>
      </c>
      <c r="G39" s="86">
        <f t="shared" si="11"/>
        <v>0</v>
      </c>
      <c r="H39" s="86">
        <f t="shared" si="11"/>
        <v>0</v>
      </c>
      <c r="I39" s="86">
        <f t="shared" si="11"/>
        <v>0</v>
      </c>
      <c r="J39" s="86">
        <f t="shared" si="11"/>
        <v>0</v>
      </c>
      <c r="K39" s="86">
        <f t="shared" si="11"/>
        <v>0</v>
      </c>
      <c r="L39" s="86">
        <f t="shared" si="11"/>
        <v>0</v>
      </c>
      <c r="M39" s="86">
        <f t="shared" si="11"/>
        <v>0</v>
      </c>
      <c r="N39" s="86">
        <f t="shared" si="11"/>
        <v>0</v>
      </c>
      <c r="O39" s="86">
        <f t="shared" si="11"/>
        <v>0</v>
      </c>
      <c r="P39" s="86">
        <f t="shared" si="11"/>
        <v>0</v>
      </c>
      <c r="Q39" s="86">
        <f t="shared" si="11"/>
        <v>0</v>
      </c>
      <c r="R39" s="86">
        <f t="shared" si="11"/>
        <v>0</v>
      </c>
      <c r="S39" s="86">
        <f t="shared" si="11"/>
        <v>0</v>
      </c>
      <c r="T39" s="86">
        <f t="shared" si="11"/>
        <v>0</v>
      </c>
      <c r="U39" s="86">
        <f t="shared" si="11"/>
        <v>0</v>
      </c>
      <c r="V39" s="86">
        <f t="shared" si="11"/>
        <v>0</v>
      </c>
      <c r="W39" s="86">
        <f t="shared" si="11"/>
        <v>0</v>
      </c>
      <c r="X39" s="86">
        <f t="shared" si="11"/>
        <v>0</v>
      </c>
      <c r="Y39" s="86">
        <f t="shared" si="11"/>
        <v>0</v>
      </c>
      <c r="Z39" s="86">
        <f t="shared" si="11"/>
        <v>0</v>
      </c>
      <c r="AA39" s="86">
        <f t="shared" si="11"/>
        <v>0</v>
      </c>
      <c r="AB39" s="86">
        <f t="shared" si="11"/>
        <v>0</v>
      </c>
      <c r="AC39" s="86">
        <f t="shared" si="11"/>
        <v>0</v>
      </c>
      <c r="AD39" s="86">
        <f t="shared" si="11"/>
        <v>0</v>
      </c>
      <c r="AE39" s="86">
        <f t="shared" si="11"/>
        <v>0</v>
      </c>
      <c r="AF39" s="86">
        <f t="shared" si="11"/>
        <v>0</v>
      </c>
      <c r="AG39" s="86">
        <f t="shared" si="11"/>
        <v>0</v>
      </c>
      <c r="AH39" s="86">
        <f t="shared" si="11"/>
        <v>0</v>
      </c>
      <c r="AI39" s="86">
        <f t="shared" si="11"/>
        <v>0</v>
      </c>
      <c r="AJ39" s="86">
        <f t="shared" si="11"/>
        <v>0</v>
      </c>
      <c r="AK39" s="86">
        <f t="shared" si="11"/>
        <v>0</v>
      </c>
      <c r="AL39" s="86">
        <f t="shared" si="11"/>
        <v>0</v>
      </c>
      <c r="AM39" s="86">
        <f t="shared" si="11"/>
        <v>0</v>
      </c>
      <c r="AN39" s="86">
        <f t="shared" si="11"/>
        <v>0</v>
      </c>
      <c r="AO39" s="86">
        <f t="shared" si="11"/>
        <v>0</v>
      </c>
      <c r="AP39" s="86">
        <f t="shared" si="11"/>
        <v>0</v>
      </c>
      <c r="AQ39" s="86">
        <f t="shared" si="11"/>
        <v>0</v>
      </c>
      <c r="AR39" s="86">
        <f t="shared" si="11"/>
        <v>0</v>
      </c>
      <c r="AS39" s="86">
        <f t="shared" si="11"/>
        <v>0</v>
      </c>
      <c r="AT39" s="86">
        <f t="shared" si="11"/>
        <v>0</v>
      </c>
      <c r="AU39" s="86">
        <f t="shared" si="11"/>
        <v>0</v>
      </c>
      <c r="AV39" s="86">
        <f t="shared" si="11"/>
        <v>0</v>
      </c>
      <c r="AW39" s="86">
        <f t="shared" si="11"/>
        <v>0</v>
      </c>
      <c r="AX39" s="86">
        <f t="shared" si="11"/>
        <v>0</v>
      </c>
      <c r="AY39" s="86">
        <f t="shared" si="11"/>
        <v>0</v>
      </c>
      <c r="AZ39" s="86">
        <f t="shared" si="11"/>
        <v>0</v>
      </c>
      <c r="BA39" s="86">
        <f t="shared" si="11"/>
        <v>0</v>
      </c>
      <c r="BB39" s="86">
        <f t="shared" si="11"/>
        <v>0</v>
      </c>
      <c r="BC39" s="86">
        <f t="shared" si="11"/>
        <v>0</v>
      </c>
      <c r="BD39" s="86">
        <f t="shared" si="11"/>
        <v>0</v>
      </c>
      <c r="BE39" s="86">
        <f t="shared" si="11"/>
        <v>0</v>
      </c>
      <c r="BF39" s="86">
        <f t="shared" si="11"/>
        <v>0</v>
      </c>
      <c r="BG39" s="86">
        <f t="shared" si="11"/>
        <v>0</v>
      </c>
      <c r="BH39" s="86">
        <f t="shared" si="11"/>
        <v>0</v>
      </c>
      <c r="BI39" s="86">
        <f t="shared" si="11"/>
        <v>0</v>
      </c>
      <c r="BJ39" s="86">
        <f t="shared" si="11"/>
        <v>0</v>
      </c>
      <c r="BK39" s="86">
        <f t="shared" si="11"/>
        <v>0</v>
      </c>
      <c r="BL39" s="86">
        <f t="shared" si="11"/>
        <v>0</v>
      </c>
      <c r="BM39" s="86">
        <f t="shared" si="11"/>
        <v>0</v>
      </c>
      <c r="BN39" s="86">
        <f t="shared" si="11"/>
        <v>0</v>
      </c>
      <c r="BO39" s="86">
        <f t="shared" si="11"/>
        <v>0</v>
      </c>
      <c r="BP39" s="86">
        <f aca="true" t="shared" si="12" ref="BP39:BY39">IF($CC$5="T",BP83,BP37+BP38)</f>
        <v>0</v>
      </c>
      <c r="BQ39" s="86">
        <f t="shared" si="12"/>
        <v>0</v>
      </c>
      <c r="BR39" s="86">
        <f t="shared" si="12"/>
        <v>0</v>
      </c>
      <c r="BS39" s="86">
        <f t="shared" si="12"/>
        <v>0</v>
      </c>
      <c r="BT39" s="86">
        <f t="shared" si="12"/>
        <v>0</v>
      </c>
      <c r="BU39" s="86">
        <f t="shared" si="12"/>
        <v>0</v>
      </c>
      <c r="BV39" s="86">
        <f t="shared" si="12"/>
        <v>0</v>
      </c>
      <c r="BW39" s="86">
        <f t="shared" si="12"/>
        <v>0</v>
      </c>
      <c r="BX39" s="86">
        <f t="shared" si="12"/>
        <v>0</v>
      </c>
      <c r="BY39" s="86">
        <f t="shared" si="12"/>
        <v>0</v>
      </c>
      <c r="BZ39" s="38"/>
      <c r="CA39" s="19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</row>
    <row r="40" spans="1:156" s="19" customFormat="1" ht="12.75">
      <c r="A40" s="73" t="s">
        <v>6</v>
      </c>
      <c r="B40" s="87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79" s="21" customFormat="1" ht="12.75">
      <c r="A41" s="27" t="s">
        <v>7</v>
      </c>
      <c r="B41" s="20"/>
      <c r="C41" s="41" t="e">
        <f aca="true" t="shared" si="13" ref="C41:AH41">C39/$B39*100</f>
        <v>#DIV/0!</v>
      </c>
      <c r="D41" s="29" t="e">
        <f t="shared" si="13"/>
        <v>#DIV/0!</v>
      </c>
      <c r="E41" s="29" t="e">
        <f t="shared" si="13"/>
        <v>#DIV/0!</v>
      </c>
      <c r="F41" s="29" t="e">
        <f t="shared" si="13"/>
        <v>#DIV/0!</v>
      </c>
      <c r="G41" s="29" t="e">
        <f t="shared" si="13"/>
        <v>#DIV/0!</v>
      </c>
      <c r="H41" s="29" t="e">
        <f t="shared" si="13"/>
        <v>#DIV/0!</v>
      </c>
      <c r="I41" s="29" t="e">
        <f t="shared" si="13"/>
        <v>#DIV/0!</v>
      </c>
      <c r="J41" s="29" t="e">
        <f t="shared" si="13"/>
        <v>#DIV/0!</v>
      </c>
      <c r="K41" s="29" t="e">
        <f t="shared" si="13"/>
        <v>#DIV/0!</v>
      </c>
      <c r="L41" s="29" t="e">
        <f t="shared" si="13"/>
        <v>#DIV/0!</v>
      </c>
      <c r="M41" s="29" t="e">
        <f t="shared" si="13"/>
        <v>#DIV/0!</v>
      </c>
      <c r="N41" s="29" t="e">
        <f t="shared" si="13"/>
        <v>#DIV/0!</v>
      </c>
      <c r="O41" s="29" t="e">
        <f t="shared" si="13"/>
        <v>#DIV/0!</v>
      </c>
      <c r="P41" s="29" t="e">
        <f t="shared" si="13"/>
        <v>#DIV/0!</v>
      </c>
      <c r="Q41" s="29" t="e">
        <f t="shared" si="13"/>
        <v>#DIV/0!</v>
      </c>
      <c r="R41" s="29" t="e">
        <f t="shared" si="13"/>
        <v>#DIV/0!</v>
      </c>
      <c r="S41" s="29" t="e">
        <f t="shared" si="13"/>
        <v>#DIV/0!</v>
      </c>
      <c r="T41" s="29" t="e">
        <f t="shared" si="13"/>
        <v>#DIV/0!</v>
      </c>
      <c r="U41" s="29" t="e">
        <f t="shared" si="13"/>
        <v>#DIV/0!</v>
      </c>
      <c r="V41" s="29" t="e">
        <f t="shared" si="13"/>
        <v>#DIV/0!</v>
      </c>
      <c r="W41" s="29" t="e">
        <f t="shared" si="13"/>
        <v>#DIV/0!</v>
      </c>
      <c r="X41" s="29" t="e">
        <f t="shared" si="13"/>
        <v>#DIV/0!</v>
      </c>
      <c r="Y41" s="29" t="e">
        <f t="shared" si="13"/>
        <v>#DIV/0!</v>
      </c>
      <c r="Z41" s="29" t="e">
        <f t="shared" si="13"/>
        <v>#DIV/0!</v>
      </c>
      <c r="AA41" s="29" t="e">
        <f t="shared" si="13"/>
        <v>#DIV/0!</v>
      </c>
      <c r="AB41" s="29" t="e">
        <f t="shared" si="13"/>
        <v>#DIV/0!</v>
      </c>
      <c r="AC41" s="29" t="e">
        <f t="shared" si="13"/>
        <v>#DIV/0!</v>
      </c>
      <c r="AD41" s="29" t="e">
        <f t="shared" si="13"/>
        <v>#DIV/0!</v>
      </c>
      <c r="AE41" s="29" t="e">
        <f t="shared" si="13"/>
        <v>#DIV/0!</v>
      </c>
      <c r="AF41" s="29" t="e">
        <f t="shared" si="13"/>
        <v>#DIV/0!</v>
      </c>
      <c r="AG41" s="29" t="e">
        <f t="shared" si="13"/>
        <v>#DIV/0!</v>
      </c>
      <c r="AH41" s="29" t="e">
        <f t="shared" si="13"/>
        <v>#DIV/0!</v>
      </c>
      <c r="AI41" s="29" t="e">
        <f aca="true" t="shared" si="14" ref="AI41:BN41">AI39/$B39*100</f>
        <v>#DIV/0!</v>
      </c>
      <c r="AJ41" s="29" t="e">
        <f t="shared" si="14"/>
        <v>#DIV/0!</v>
      </c>
      <c r="AK41" s="29" t="e">
        <f t="shared" si="14"/>
        <v>#DIV/0!</v>
      </c>
      <c r="AL41" s="29" t="e">
        <f t="shared" si="14"/>
        <v>#DIV/0!</v>
      </c>
      <c r="AM41" s="29" t="e">
        <f t="shared" si="14"/>
        <v>#DIV/0!</v>
      </c>
      <c r="AN41" s="29" t="e">
        <f t="shared" si="14"/>
        <v>#DIV/0!</v>
      </c>
      <c r="AO41" s="29" t="e">
        <f t="shared" si="14"/>
        <v>#DIV/0!</v>
      </c>
      <c r="AP41" s="29" t="e">
        <f t="shared" si="14"/>
        <v>#DIV/0!</v>
      </c>
      <c r="AQ41" s="29" t="e">
        <f t="shared" si="14"/>
        <v>#DIV/0!</v>
      </c>
      <c r="AR41" s="29" t="e">
        <f t="shared" si="14"/>
        <v>#DIV/0!</v>
      </c>
      <c r="AS41" s="29" t="e">
        <f t="shared" si="14"/>
        <v>#DIV/0!</v>
      </c>
      <c r="AT41" s="29" t="e">
        <f t="shared" si="14"/>
        <v>#DIV/0!</v>
      </c>
      <c r="AU41" s="29" t="e">
        <f t="shared" si="14"/>
        <v>#DIV/0!</v>
      </c>
      <c r="AV41" s="29" t="e">
        <f t="shared" si="14"/>
        <v>#DIV/0!</v>
      </c>
      <c r="AW41" s="29" t="e">
        <f t="shared" si="14"/>
        <v>#DIV/0!</v>
      </c>
      <c r="AX41" s="29" t="e">
        <f t="shared" si="14"/>
        <v>#DIV/0!</v>
      </c>
      <c r="AY41" s="29" t="e">
        <f t="shared" si="14"/>
        <v>#DIV/0!</v>
      </c>
      <c r="AZ41" s="29" t="e">
        <f t="shared" si="14"/>
        <v>#DIV/0!</v>
      </c>
      <c r="BA41" s="29" t="e">
        <f t="shared" si="14"/>
        <v>#DIV/0!</v>
      </c>
      <c r="BB41" s="29" t="e">
        <f t="shared" si="14"/>
        <v>#DIV/0!</v>
      </c>
      <c r="BC41" s="29" t="e">
        <f t="shared" si="14"/>
        <v>#DIV/0!</v>
      </c>
      <c r="BD41" s="29" t="e">
        <f t="shared" si="14"/>
        <v>#DIV/0!</v>
      </c>
      <c r="BE41" s="29" t="e">
        <f t="shared" si="14"/>
        <v>#DIV/0!</v>
      </c>
      <c r="BF41" s="29" t="e">
        <f t="shared" si="14"/>
        <v>#DIV/0!</v>
      </c>
      <c r="BG41" s="29" t="e">
        <f t="shared" si="14"/>
        <v>#DIV/0!</v>
      </c>
      <c r="BH41" s="29" t="e">
        <f t="shared" si="14"/>
        <v>#DIV/0!</v>
      </c>
      <c r="BI41" s="29" t="e">
        <f t="shared" si="14"/>
        <v>#DIV/0!</v>
      </c>
      <c r="BJ41" s="29" t="e">
        <f t="shared" si="14"/>
        <v>#DIV/0!</v>
      </c>
      <c r="BK41" s="29" t="e">
        <f t="shared" si="14"/>
        <v>#DIV/0!</v>
      </c>
      <c r="BL41" s="29" t="e">
        <f t="shared" si="14"/>
        <v>#DIV/0!</v>
      </c>
      <c r="BM41" s="29" t="e">
        <f t="shared" si="14"/>
        <v>#DIV/0!</v>
      </c>
      <c r="BN41" s="29" t="e">
        <f t="shared" si="14"/>
        <v>#DIV/0!</v>
      </c>
      <c r="BO41" s="29" t="e">
        <f aca="true" t="shared" si="15" ref="BO41:BY41">BO39/$B39*100</f>
        <v>#DIV/0!</v>
      </c>
      <c r="BP41" s="29" t="e">
        <f t="shared" si="15"/>
        <v>#DIV/0!</v>
      </c>
      <c r="BQ41" s="29" t="e">
        <f t="shared" si="15"/>
        <v>#DIV/0!</v>
      </c>
      <c r="BR41" s="29" t="e">
        <f t="shared" si="15"/>
        <v>#DIV/0!</v>
      </c>
      <c r="BS41" s="29" t="e">
        <f t="shared" si="15"/>
        <v>#DIV/0!</v>
      </c>
      <c r="BT41" s="29" t="e">
        <f t="shared" si="15"/>
        <v>#DIV/0!</v>
      </c>
      <c r="BU41" s="29" t="e">
        <f t="shared" si="15"/>
        <v>#DIV/0!</v>
      </c>
      <c r="BV41" s="29" t="e">
        <f t="shared" si="15"/>
        <v>#DIV/0!</v>
      </c>
      <c r="BW41" s="29" t="e">
        <f t="shared" si="15"/>
        <v>#DIV/0!</v>
      </c>
      <c r="BX41" s="29" t="e">
        <f t="shared" si="15"/>
        <v>#DIV/0!</v>
      </c>
      <c r="BY41" s="29" t="e">
        <f t="shared" si="15"/>
        <v>#DIV/0!</v>
      </c>
      <c r="BZ41" s="39"/>
      <c r="CA41" s="22"/>
    </row>
    <row r="42" spans="73:77" ht="6" customHeight="1">
      <c r="BU42" s="12"/>
      <c r="BV42" s="12"/>
      <c r="BW42" s="12"/>
      <c r="BX42" s="12"/>
      <c r="BY42" s="12"/>
    </row>
    <row r="43" spans="1:77" ht="12.75">
      <c r="A43" s="1"/>
      <c r="C43" s="3" t="s">
        <v>8</v>
      </c>
      <c r="G43" s="1" t="s">
        <v>29</v>
      </c>
      <c r="AB43" s="3"/>
      <c r="BA43" s="3"/>
      <c r="BU43" s="12"/>
      <c r="BV43" s="12"/>
      <c r="BW43" s="12"/>
      <c r="BX43" s="12"/>
      <c r="BY43" s="12"/>
    </row>
    <row r="44" spans="1:77" ht="12.75">
      <c r="A44" s="3" t="s">
        <v>10</v>
      </c>
      <c r="C44" s="1">
        <f aca="true" t="shared" si="16" ref="C44:AH44">C39-$B39</f>
        <v>0</v>
      </c>
      <c r="D44" s="1">
        <f t="shared" si="16"/>
        <v>0</v>
      </c>
      <c r="E44" s="1">
        <f t="shared" si="16"/>
        <v>0</v>
      </c>
      <c r="F44" s="1">
        <f t="shared" si="16"/>
        <v>0</v>
      </c>
      <c r="G44" s="1">
        <f t="shared" si="16"/>
        <v>0</v>
      </c>
      <c r="H44" s="1">
        <f t="shared" si="16"/>
        <v>0</v>
      </c>
      <c r="I44" s="1">
        <f t="shared" si="16"/>
        <v>0</v>
      </c>
      <c r="J44" s="1">
        <f t="shared" si="16"/>
        <v>0</v>
      </c>
      <c r="K44" s="1">
        <f t="shared" si="16"/>
        <v>0</v>
      </c>
      <c r="L44" s="1">
        <f t="shared" si="16"/>
        <v>0</v>
      </c>
      <c r="M44" s="1">
        <f t="shared" si="16"/>
        <v>0</v>
      </c>
      <c r="N44" s="1">
        <f t="shared" si="16"/>
        <v>0</v>
      </c>
      <c r="O44" s="1">
        <f t="shared" si="16"/>
        <v>0</v>
      </c>
      <c r="P44" s="1">
        <f t="shared" si="16"/>
        <v>0</v>
      </c>
      <c r="Q44" s="1">
        <f t="shared" si="16"/>
        <v>0</v>
      </c>
      <c r="R44" s="1">
        <f t="shared" si="16"/>
        <v>0</v>
      </c>
      <c r="S44" s="1">
        <f t="shared" si="16"/>
        <v>0</v>
      </c>
      <c r="T44" s="1">
        <f t="shared" si="16"/>
        <v>0</v>
      </c>
      <c r="U44" s="1">
        <f t="shared" si="16"/>
        <v>0</v>
      </c>
      <c r="V44" s="1">
        <f t="shared" si="16"/>
        <v>0</v>
      </c>
      <c r="W44" s="1">
        <f t="shared" si="16"/>
        <v>0</v>
      </c>
      <c r="X44" s="1">
        <f t="shared" si="16"/>
        <v>0</v>
      </c>
      <c r="Y44" s="1">
        <f t="shared" si="16"/>
        <v>0</v>
      </c>
      <c r="Z44" s="1">
        <f t="shared" si="16"/>
        <v>0</v>
      </c>
      <c r="AA44" s="1">
        <f t="shared" si="16"/>
        <v>0</v>
      </c>
      <c r="AB44" s="1">
        <f t="shared" si="16"/>
        <v>0</v>
      </c>
      <c r="AC44" s="1">
        <f t="shared" si="16"/>
        <v>0</v>
      </c>
      <c r="AD44" s="1">
        <f t="shared" si="16"/>
        <v>0</v>
      </c>
      <c r="AE44" s="1">
        <f t="shared" si="16"/>
        <v>0</v>
      </c>
      <c r="AF44" s="1">
        <f t="shared" si="16"/>
        <v>0</v>
      </c>
      <c r="AG44" s="1">
        <f t="shared" si="16"/>
        <v>0</v>
      </c>
      <c r="AH44" s="1">
        <f t="shared" si="16"/>
        <v>0</v>
      </c>
      <c r="AI44" s="1">
        <f aca="true" t="shared" si="17" ref="AI44:BN44">AI39-$B39</f>
        <v>0</v>
      </c>
      <c r="AJ44" s="1">
        <f t="shared" si="17"/>
        <v>0</v>
      </c>
      <c r="AK44" s="1">
        <f t="shared" si="17"/>
        <v>0</v>
      </c>
      <c r="AL44" s="1">
        <f t="shared" si="17"/>
        <v>0</v>
      </c>
      <c r="AM44" s="1">
        <f t="shared" si="17"/>
        <v>0</v>
      </c>
      <c r="AN44" s="1">
        <f t="shared" si="17"/>
        <v>0</v>
      </c>
      <c r="AO44" s="1">
        <f t="shared" si="17"/>
        <v>0</v>
      </c>
      <c r="AP44" s="1">
        <f t="shared" si="17"/>
        <v>0</v>
      </c>
      <c r="AQ44" s="1">
        <f t="shared" si="17"/>
        <v>0</v>
      </c>
      <c r="AR44" s="1">
        <f t="shared" si="17"/>
        <v>0</v>
      </c>
      <c r="AS44" s="1">
        <f t="shared" si="17"/>
        <v>0</v>
      </c>
      <c r="AT44" s="1">
        <f t="shared" si="17"/>
        <v>0</v>
      </c>
      <c r="AU44" s="1">
        <f t="shared" si="17"/>
        <v>0</v>
      </c>
      <c r="AV44" s="1">
        <f t="shared" si="17"/>
        <v>0</v>
      </c>
      <c r="AW44" s="1">
        <f t="shared" si="17"/>
        <v>0</v>
      </c>
      <c r="AX44" s="1">
        <f t="shared" si="17"/>
        <v>0</v>
      </c>
      <c r="AY44" s="1">
        <f t="shared" si="17"/>
        <v>0</v>
      </c>
      <c r="AZ44" s="1">
        <f t="shared" si="17"/>
        <v>0</v>
      </c>
      <c r="BA44" s="1">
        <f t="shared" si="17"/>
        <v>0</v>
      </c>
      <c r="BB44" s="1">
        <f t="shared" si="17"/>
        <v>0</v>
      </c>
      <c r="BC44" s="1">
        <f t="shared" si="17"/>
        <v>0</v>
      </c>
      <c r="BD44" s="1">
        <f t="shared" si="17"/>
        <v>0</v>
      </c>
      <c r="BE44" s="1">
        <f t="shared" si="17"/>
        <v>0</v>
      </c>
      <c r="BF44" s="1">
        <f t="shared" si="17"/>
        <v>0</v>
      </c>
      <c r="BG44" s="1">
        <f t="shared" si="17"/>
        <v>0</v>
      </c>
      <c r="BH44" s="1">
        <f t="shared" si="17"/>
        <v>0</v>
      </c>
      <c r="BI44" s="1">
        <f t="shared" si="17"/>
        <v>0</v>
      </c>
      <c r="BJ44" s="1">
        <f t="shared" si="17"/>
        <v>0</v>
      </c>
      <c r="BK44" s="1">
        <f t="shared" si="17"/>
        <v>0</v>
      </c>
      <c r="BL44" s="1">
        <f t="shared" si="17"/>
        <v>0</v>
      </c>
      <c r="BM44" s="1">
        <f t="shared" si="17"/>
        <v>0</v>
      </c>
      <c r="BN44" s="1">
        <f t="shared" si="17"/>
        <v>0</v>
      </c>
      <c r="BO44" s="1">
        <f aca="true" t="shared" si="18" ref="BO44:BY44">BO39-$B39</f>
        <v>0</v>
      </c>
      <c r="BP44" s="1">
        <f t="shared" si="18"/>
        <v>0</v>
      </c>
      <c r="BQ44" s="1">
        <f t="shared" si="18"/>
        <v>0</v>
      </c>
      <c r="BR44" s="1">
        <f t="shared" si="18"/>
        <v>0</v>
      </c>
      <c r="BS44" s="1">
        <f t="shared" si="18"/>
        <v>0</v>
      </c>
      <c r="BT44" s="1">
        <f t="shared" si="18"/>
        <v>0</v>
      </c>
      <c r="BU44" s="1">
        <f t="shared" si="18"/>
        <v>0</v>
      </c>
      <c r="BV44" s="1">
        <f t="shared" si="18"/>
        <v>0</v>
      </c>
      <c r="BW44" s="1">
        <f t="shared" si="18"/>
        <v>0</v>
      </c>
      <c r="BX44" s="1">
        <f t="shared" si="18"/>
        <v>0</v>
      </c>
      <c r="BY44" s="1">
        <f t="shared" si="18"/>
        <v>0</v>
      </c>
    </row>
    <row r="45" spans="1:7" ht="12.75">
      <c r="A45" s="2">
        <f>C6-1</f>
        <v>-1</v>
      </c>
      <c r="B45" s="1">
        <f>COUNT(B7:B36)</f>
        <v>0</v>
      </c>
      <c r="C45" s="1" t="s">
        <v>48</v>
      </c>
      <c r="D45" s="1" t="s">
        <v>48</v>
      </c>
      <c r="E45" s="1" t="s">
        <v>48</v>
      </c>
      <c r="F45" s="1" t="s">
        <v>48</v>
      </c>
      <c r="G45" s="1" t="s">
        <v>48</v>
      </c>
    </row>
    <row r="46" ht="12.75">
      <c r="CB46" s="2"/>
    </row>
    <row r="47" spans="1:81" ht="12.75">
      <c r="A47" s="2">
        <v>1</v>
      </c>
      <c r="C47" s="1">
        <f aca="true" t="shared" si="19" ref="C47:G56">IF(ISTEXT(C7)=TRUE,1,0)</f>
        <v>0</v>
      </c>
      <c r="D47" s="1">
        <f t="shared" si="19"/>
        <v>0</v>
      </c>
      <c r="E47" s="1">
        <f t="shared" si="19"/>
        <v>0</v>
      </c>
      <c r="F47" s="1">
        <f t="shared" si="19"/>
        <v>0</v>
      </c>
      <c r="G47" s="1">
        <f t="shared" si="19"/>
        <v>0</v>
      </c>
      <c r="BZ47" s="2"/>
      <c r="CB47" s="2"/>
      <c r="CC47" s="1">
        <f>MAX(CD7:EZ7)</f>
        <v>0</v>
      </c>
    </row>
    <row r="48" spans="1:81" ht="12.75">
      <c r="A48" s="2">
        <v>2</v>
      </c>
      <c r="C48" s="1">
        <f t="shared" si="19"/>
        <v>0</v>
      </c>
      <c r="D48" s="1">
        <f t="shared" si="19"/>
        <v>0</v>
      </c>
      <c r="E48" s="1">
        <f t="shared" si="19"/>
        <v>0</v>
      </c>
      <c r="F48" s="1">
        <f t="shared" si="19"/>
        <v>0</v>
      </c>
      <c r="G48" s="1">
        <f t="shared" si="19"/>
        <v>0</v>
      </c>
      <c r="BZ48" s="2"/>
      <c r="CB48" s="2"/>
      <c r="CC48" s="1">
        <f>MAX(CD8:EZ8)</f>
        <v>0</v>
      </c>
    </row>
    <row r="49" spans="1:81" ht="12.75">
      <c r="A49" s="2">
        <v>3</v>
      </c>
      <c r="C49" s="1">
        <f t="shared" si="19"/>
        <v>0</v>
      </c>
      <c r="D49" s="1">
        <f t="shared" si="19"/>
        <v>0</v>
      </c>
      <c r="E49" s="1">
        <f t="shared" si="19"/>
        <v>0</v>
      </c>
      <c r="F49" s="1">
        <f t="shared" si="19"/>
        <v>0</v>
      </c>
      <c r="G49" s="1">
        <f t="shared" si="19"/>
        <v>0</v>
      </c>
      <c r="BZ49" s="2"/>
      <c r="CB49" s="2"/>
      <c r="CC49" s="1">
        <f>MAX(CD9:EZ9)</f>
        <v>0</v>
      </c>
    </row>
    <row r="50" spans="1:81" ht="12.75">
      <c r="A50" s="2">
        <v>4</v>
      </c>
      <c r="C50" s="1">
        <f t="shared" si="19"/>
        <v>0</v>
      </c>
      <c r="D50" s="1">
        <f t="shared" si="19"/>
        <v>0</v>
      </c>
      <c r="E50" s="1">
        <f t="shared" si="19"/>
        <v>0</v>
      </c>
      <c r="F50" s="1">
        <f t="shared" si="19"/>
        <v>0</v>
      </c>
      <c r="G50" s="1">
        <f t="shared" si="19"/>
        <v>0</v>
      </c>
      <c r="BZ50" s="2"/>
      <c r="CB50" s="2"/>
      <c r="CC50" s="1">
        <f>MAX(CD10:EZ10)</f>
        <v>0</v>
      </c>
    </row>
    <row r="51" spans="1:81" ht="12.75">
      <c r="A51" s="2">
        <v>5</v>
      </c>
      <c r="C51" s="1">
        <f t="shared" si="19"/>
        <v>0</v>
      </c>
      <c r="D51" s="1">
        <f t="shared" si="19"/>
        <v>0</v>
      </c>
      <c r="E51" s="1">
        <f t="shared" si="19"/>
        <v>0</v>
      </c>
      <c r="F51" s="1">
        <f t="shared" si="19"/>
        <v>0</v>
      </c>
      <c r="G51" s="1">
        <f t="shared" si="19"/>
        <v>0</v>
      </c>
      <c r="BZ51" s="2"/>
      <c r="CB51" s="2"/>
      <c r="CC51" s="1">
        <f>MAX(CD11:EZ11)</f>
        <v>0</v>
      </c>
    </row>
    <row r="52" spans="1:81" ht="12.75">
      <c r="A52" s="2">
        <v>6</v>
      </c>
      <c r="C52" s="1">
        <f t="shared" si="19"/>
        <v>0</v>
      </c>
      <c r="D52" s="1">
        <f t="shared" si="19"/>
        <v>0</v>
      </c>
      <c r="E52" s="1">
        <f t="shared" si="19"/>
        <v>0</v>
      </c>
      <c r="F52" s="1">
        <f t="shared" si="19"/>
        <v>0</v>
      </c>
      <c r="G52" s="1">
        <f t="shared" si="19"/>
        <v>0</v>
      </c>
      <c r="BZ52" s="2"/>
      <c r="CB52" s="2"/>
      <c r="CC52" s="1">
        <f>MAX(CD12:EZ12)</f>
        <v>0</v>
      </c>
    </row>
    <row r="53" spans="1:81" ht="12.75">
      <c r="A53" s="2">
        <v>7</v>
      </c>
      <c r="C53" s="1">
        <f t="shared" si="19"/>
        <v>0</v>
      </c>
      <c r="D53" s="1">
        <f t="shared" si="19"/>
        <v>0</v>
      </c>
      <c r="E53" s="1">
        <f t="shared" si="19"/>
        <v>0</v>
      </c>
      <c r="F53" s="1">
        <f t="shared" si="19"/>
        <v>0</v>
      </c>
      <c r="G53" s="1">
        <f t="shared" si="19"/>
        <v>0</v>
      </c>
      <c r="BZ53" s="2"/>
      <c r="CB53" s="2"/>
      <c r="CC53" s="1">
        <f>MAX(CD13:EZ13)</f>
        <v>0</v>
      </c>
    </row>
    <row r="54" spans="1:81" ht="12.75">
      <c r="A54" s="2">
        <v>8</v>
      </c>
      <c r="C54" s="1">
        <f t="shared" si="19"/>
        <v>0</v>
      </c>
      <c r="D54" s="1">
        <f t="shared" si="19"/>
        <v>0</v>
      </c>
      <c r="E54" s="1">
        <f t="shared" si="19"/>
        <v>0</v>
      </c>
      <c r="F54" s="1">
        <f t="shared" si="19"/>
        <v>0</v>
      </c>
      <c r="G54" s="1">
        <f t="shared" si="19"/>
        <v>0</v>
      </c>
      <c r="BZ54" s="2"/>
      <c r="CB54" s="2"/>
      <c r="CC54" s="1">
        <f>MAX(CD14:EZ14)</f>
        <v>0</v>
      </c>
    </row>
    <row r="55" spans="1:81" ht="12.75">
      <c r="A55" s="2">
        <v>9</v>
      </c>
      <c r="C55" s="1">
        <f t="shared" si="19"/>
        <v>0</v>
      </c>
      <c r="D55" s="1">
        <f t="shared" si="19"/>
        <v>0</v>
      </c>
      <c r="E55" s="1">
        <f t="shared" si="19"/>
        <v>0</v>
      </c>
      <c r="F55" s="1">
        <f t="shared" si="19"/>
        <v>0</v>
      </c>
      <c r="G55" s="1">
        <f t="shared" si="19"/>
        <v>0</v>
      </c>
      <c r="BZ55" s="2"/>
      <c r="CB55" s="2"/>
      <c r="CC55" s="1">
        <f>MAX(CD15:EZ15)</f>
        <v>0</v>
      </c>
    </row>
    <row r="56" spans="1:81" ht="12.75">
      <c r="A56" s="2">
        <v>10</v>
      </c>
      <c r="C56" s="1">
        <f t="shared" si="19"/>
        <v>0</v>
      </c>
      <c r="D56" s="1">
        <f t="shared" si="19"/>
        <v>0</v>
      </c>
      <c r="E56" s="1">
        <f t="shared" si="19"/>
        <v>0</v>
      </c>
      <c r="F56" s="1">
        <f t="shared" si="19"/>
        <v>0</v>
      </c>
      <c r="G56" s="1">
        <f t="shared" si="19"/>
        <v>0</v>
      </c>
      <c r="BZ56" s="2"/>
      <c r="CB56" s="2"/>
      <c r="CC56" s="1">
        <f>MAX(CD16:EZ16)</f>
        <v>0</v>
      </c>
    </row>
    <row r="57" spans="1:81" ht="12.75">
      <c r="A57" s="2">
        <v>11</v>
      </c>
      <c r="C57" s="1">
        <f aca="true" t="shared" si="20" ref="C57:G66">IF(ISTEXT(C17)=TRUE,1,0)</f>
        <v>0</v>
      </c>
      <c r="D57" s="1">
        <f t="shared" si="20"/>
        <v>0</v>
      </c>
      <c r="E57" s="1">
        <f t="shared" si="20"/>
        <v>0</v>
      </c>
      <c r="F57" s="1">
        <f t="shared" si="20"/>
        <v>0</v>
      </c>
      <c r="G57" s="1">
        <f t="shared" si="20"/>
        <v>0</v>
      </c>
      <c r="BZ57" s="2"/>
      <c r="CB57" s="2"/>
      <c r="CC57" s="1">
        <f>MAX(CD17:EZ17)</f>
        <v>0</v>
      </c>
    </row>
    <row r="58" spans="1:81" ht="12.75">
      <c r="A58" s="2">
        <v>12</v>
      </c>
      <c r="C58" s="1">
        <f t="shared" si="20"/>
        <v>0</v>
      </c>
      <c r="D58" s="1">
        <f t="shared" si="20"/>
        <v>0</v>
      </c>
      <c r="E58" s="1">
        <f t="shared" si="20"/>
        <v>0</v>
      </c>
      <c r="F58" s="1">
        <f t="shared" si="20"/>
        <v>0</v>
      </c>
      <c r="G58" s="1">
        <f t="shared" si="20"/>
        <v>0</v>
      </c>
      <c r="BZ58" s="2"/>
      <c r="CB58" s="2"/>
      <c r="CC58" s="1">
        <f>MAX(CD18:EZ18)</f>
        <v>0</v>
      </c>
    </row>
    <row r="59" spans="1:81" ht="12.75">
      <c r="A59" s="2">
        <v>13</v>
      </c>
      <c r="C59" s="1">
        <f t="shared" si="20"/>
        <v>0</v>
      </c>
      <c r="D59" s="1">
        <f t="shared" si="20"/>
        <v>0</v>
      </c>
      <c r="E59" s="1">
        <f t="shared" si="20"/>
        <v>0</v>
      </c>
      <c r="F59" s="1">
        <f t="shared" si="20"/>
        <v>0</v>
      </c>
      <c r="G59" s="1">
        <f t="shared" si="20"/>
        <v>0</v>
      </c>
      <c r="BZ59" s="2"/>
      <c r="CB59" s="2"/>
      <c r="CC59" s="1">
        <f>MAX(CD19:EZ19)</f>
        <v>0</v>
      </c>
    </row>
    <row r="60" spans="1:81" ht="12.75">
      <c r="A60" s="2">
        <v>14</v>
      </c>
      <c r="C60" s="1">
        <f t="shared" si="20"/>
        <v>0</v>
      </c>
      <c r="D60" s="1">
        <f t="shared" si="20"/>
        <v>0</v>
      </c>
      <c r="E60" s="1">
        <f t="shared" si="20"/>
        <v>0</v>
      </c>
      <c r="F60" s="1">
        <f t="shared" si="20"/>
        <v>0</v>
      </c>
      <c r="G60" s="1">
        <f t="shared" si="20"/>
        <v>0</v>
      </c>
      <c r="BZ60" s="2"/>
      <c r="CB60" s="2"/>
      <c r="CC60" s="1">
        <f>MAX(CD20:EZ20)</f>
        <v>0</v>
      </c>
    </row>
    <row r="61" spans="1:81" ht="12.75">
      <c r="A61" s="2">
        <v>15</v>
      </c>
      <c r="C61" s="1">
        <f t="shared" si="20"/>
        <v>0</v>
      </c>
      <c r="D61" s="1">
        <f t="shared" si="20"/>
        <v>0</v>
      </c>
      <c r="E61" s="1">
        <f t="shared" si="20"/>
        <v>0</v>
      </c>
      <c r="F61" s="1">
        <f t="shared" si="20"/>
        <v>0</v>
      </c>
      <c r="G61" s="1">
        <f t="shared" si="20"/>
        <v>0</v>
      </c>
      <c r="BZ61" s="2"/>
      <c r="CB61" s="2"/>
      <c r="CC61" s="1">
        <f>MAX(CD21:EZ21)</f>
        <v>0</v>
      </c>
    </row>
    <row r="62" spans="1:81" ht="12.75">
      <c r="A62" s="2">
        <v>16</v>
      </c>
      <c r="C62" s="1">
        <f t="shared" si="20"/>
        <v>0</v>
      </c>
      <c r="D62" s="1">
        <f t="shared" si="20"/>
        <v>0</v>
      </c>
      <c r="E62" s="1">
        <f t="shared" si="20"/>
        <v>0</v>
      </c>
      <c r="F62" s="1">
        <f t="shared" si="20"/>
        <v>0</v>
      </c>
      <c r="G62" s="1">
        <f t="shared" si="20"/>
        <v>0</v>
      </c>
      <c r="BZ62" s="2"/>
      <c r="CB62" s="2"/>
      <c r="CC62" s="1">
        <f>MAX(CD22:EZ22)</f>
        <v>0</v>
      </c>
    </row>
    <row r="63" spans="1:81" ht="12.75">
      <c r="A63" s="2">
        <v>17</v>
      </c>
      <c r="C63" s="1">
        <f t="shared" si="20"/>
        <v>0</v>
      </c>
      <c r="D63" s="1">
        <f t="shared" si="20"/>
        <v>0</v>
      </c>
      <c r="E63" s="1">
        <f t="shared" si="20"/>
        <v>0</v>
      </c>
      <c r="F63" s="1">
        <f t="shared" si="20"/>
        <v>0</v>
      </c>
      <c r="G63" s="1">
        <f t="shared" si="20"/>
        <v>0</v>
      </c>
      <c r="BZ63" s="2"/>
      <c r="CB63" s="2"/>
      <c r="CC63" s="1">
        <f>MAX(CD23:EZ23)</f>
        <v>0</v>
      </c>
    </row>
    <row r="64" spans="1:81" ht="12.75">
      <c r="A64" s="2">
        <v>18</v>
      </c>
      <c r="C64" s="1">
        <f t="shared" si="20"/>
        <v>0</v>
      </c>
      <c r="D64" s="1">
        <f t="shared" si="20"/>
        <v>0</v>
      </c>
      <c r="E64" s="1">
        <f t="shared" si="20"/>
        <v>0</v>
      </c>
      <c r="F64" s="1">
        <f t="shared" si="20"/>
        <v>0</v>
      </c>
      <c r="G64" s="1">
        <f t="shared" si="20"/>
        <v>0</v>
      </c>
      <c r="BZ64" s="2"/>
      <c r="CB64" s="2"/>
      <c r="CC64" s="1">
        <f>MAX(CD24:EZ24)</f>
        <v>0</v>
      </c>
    </row>
    <row r="65" spans="1:81" ht="12.75">
      <c r="A65" s="2">
        <v>19</v>
      </c>
      <c r="C65" s="1">
        <f t="shared" si="20"/>
        <v>0</v>
      </c>
      <c r="D65" s="1">
        <f t="shared" si="20"/>
        <v>0</v>
      </c>
      <c r="E65" s="1">
        <f t="shared" si="20"/>
        <v>0</v>
      </c>
      <c r="F65" s="1">
        <f t="shared" si="20"/>
        <v>0</v>
      </c>
      <c r="G65" s="1">
        <f t="shared" si="20"/>
        <v>0</v>
      </c>
      <c r="BZ65" s="2"/>
      <c r="CB65" s="2"/>
      <c r="CC65" s="1">
        <f>MAX(CD25:EZ25)</f>
        <v>0</v>
      </c>
    </row>
    <row r="66" spans="1:81" ht="12.75">
      <c r="A66" s="2">
        <v>20</v>
      </c>
      <c r="C66" s="1">
        <f t="shared" si="20"/>
        <v>0</v>
      </c>
      <c r="D66" s="1">
        <f t="shared" si="20"/>
        <v>0</v>
      </c>
      <c r="E66" s="1">
        <f t="shared" si="20"/>
        <v>0</v>
      </c>
      <c r="F66" s="1">
        <f t="shared" si="20"/>
        <v>0</v>
      </c>
      <c r="G66" s="1">
        <f t="shared" si="20"/>
        <v>0</v>
      </c>
      <c r="BZ66" s="2"/>
      <c r="CB66" s="2"/>
      <c r="CC66" s="1">
        <f>MAX(CD26:EZ26)</f>
        <v>0</v>
      </c>
    </row>
    <row r="67" spans="1:81" ht="12.75">
      <c r="A67" s="2">
        <v>21</v>
      </c>
      <c r="C67" s="1">
        <f aca="true" t="shared" si="21" ref="C67:G76">IF(ISTEXT(C27)=TRUE,1,0)</f>
        <v>0</v>
      </c>
      <c r="D67" s="1">
        <f t="shared" si="21"/>
        <v>0</v>
      </c>
      <c r="E67" s="1">
        <f t="shared" si="21"/>
        <v>0</v>
      </c>
      <c r="F67" s="1">
        <f t="shared" si="21"/>
        <v>0</v>
      </c>
      <c r="G67" s="1">
        <f t="shared" si="21"/>
        <v>0</v>
      </c>
      <c r="BZ67" s="2"/>
      <c r="CB67" s="2"/>
      <c r="CC67" s="1">
        <f>MAX(CD27:EZ27)</f>
        <v>0</v>
      </c>
    </row>
    <row r="68" spans="1:81" ht="12.75">
      <c r="A68" s="2">
        <v>22</v>
      </c>
      <c r="C68" s="1">
        <f t="shared" si="21"/>
        <v>0</v>
      </c>
      <c r="D68" s="1">
        <f t="shared" si="21"/>
        <v>0</v>
      </c>
      <c r="E68" s="1">
        <f t="shared" si="21"/>
        <v>0</v>
      </c>
      <c r="F68" s="1">
        <f t="shared" si="21"/>
        <v>0</v>
      </c>
      <c r="G68" s="1">
        <f t="shared" si="21"/>
        <v>0</v>
      </c>
      <c r="BZ68" s="2"/>
      <c r="CB68" s="2"/>
      <c r="CC68" s="1">
        <f>MAX(CD28:EZ28)</f>
        <v>0</v>
      </c>
    </row>
    <row r="69" spans="1:81" ht="12.75">
      <c r="A69" s="2">
        <v>23</v>
      </c>
      <c r="C69" s="1">
        <f t="shared" si="21"/>
        <v>0</v>
      </c>
      <c r="D69" s="1">
        <f t="shared" si="21"/>
        <v>0</v>
      </c>
      <c r="E69" s="1">
        <f t="shared" si="21"/>
        <v>0</v>
      </c>
      <c r="F69" s="1">
        <f t="shared" si="21"/>
        <v>0</v>
      </c>
      <c r="G69" s="1">
        <f t="shared" si="21"/>
        <v>0</v>
      </c>
      <c r="BZ69" s="2"/>
      <c r="CB69" s="2"/>
      <c r="CC69" s="1">
        <f>MAX(CD29:EZ29)</f>
        <v>0</v>
      </c>
    </row>
    <row r="70" spans="1:81" ht="12.75">
      <c r="A70" s="2">
        <v>24</v>
      </c>
      <c r="C70" s="1">
        <f t="shared" si="21"/>
        <v>0</v>
      </c>
      <c r="D70" s="1">
        <f t="shared" si="21"/>
        <v>0</v>
      </c>
      <c r="E70" s="1">
        <f t="shared" si="21"/>
        <v>0</v>
      </c>
      <c r="F70" s="1">
        <f t="shared" si="21"/>
        <v>0</v>
      </c>
      <c r="G70" s="1">
        <f t="shared" si="21"/>
        <v>0</v>
      </c>
      <c r="BZ70" s="2"/>
      <c r="CB70" s="2"/>
      <c r="CC70" s="1">
        <f>MAX(CD30:EZ30)</f>
        <v>0</v>
      </c>
    </row>
    <row r="71" spans="1:81" ht="12.75">
      <c r="A71" s="2">
        <v>25</v>
      </c>
      <c r="C71" s="1">
        <f t="shared" si="21"/>
        <v>0</v>
      </c>
      <c r="D71" s="1">
        <f t="shared" si="21"/>
        <v>0</v>
      </c>
      <c r="E71" s="1">
        <f t="shared" si="21"/>
        <v>0</v>
      </c>
      <c r="F71" s="1">
        <f t="shared" si="21"/>
        <v>0</v>
      </c>
      <c r="G71" s="1">
        <f t="shared" si="21"/>
        <v>0</v>
      </c>
      <c r="BZ71" s="2"/>
      <c r="CB71" s="2"/>
      <c r="CC71" s="1">
        <f>MAX(CD31:EZ31)</f>
        <v>0</v>
      </c>
    </row>
    <row r="72" spans="1:81" ht="12.75">
      <c r="A72" s="2">
        <v>26</v>
      </c>
      <c r="C72" s="1">
        <f t="shared" si="21"/>
        <v>0</v>
      </c>
      <c r="D72" s="1">
        <f t="shared" si="21"/>
        <v>0</v>
      </c>
      <c r="E72" s="1">
        <f t="shared" si="21"/>
        <v>0</v>
      </c>
      <c r="F72" s="1">
        <f t="shared" si="21"/>
        <v>0</v>
      </c>
      <c r="G72" s="1">
        <f t="shared" si="21"/>
        <v>0</v>
      </c>
      <c r="BZ72" s="2"/>
      <c r="CB72" s="2"/>
      <c r="CC72" s="1">
        <f>MAX(CD32:EZ32)</f>
        <v>0</v>
      </c>
    </row>
    <row r="73" spans="1:81" ht="12.75">
      <c r="A73" s="2">
        <v>27</v>
      </c>
      <c r="C73" s="1">
        <f t="shared" si="21"/>
        <v>0</v>
      </c>
      <c r="D73" s="1">
        <f t="shared" si="21"/>
        <v>0</v>
      </c>
      <c r="E73" s="1">
        <f t="shared" si="21"/>
        <v>0</v>
      </c>
      <c r="F73" s="1">
        <f t="shared" si="21"/>
        <v>0</v>
      </c>
      <c r="G73" s="1">
        <f t="shared" si="21"/>
        <v>0</v>
      </c>
      <c r="BZ73" s="2"/>
      <c r="CB73" s="2"/>
      <c r="CC73" s="1">
        <f>MAX(CD33:EZ33)</f>
        <v>0</v>
      </c>
    </row>
    <row r="74" spans="1:81" ht="12.75">
      <c r="A74" s="2">
        <v>28</v>
      </c>
      <c r="C74" s="1">
        <f t="shared" si="21"/>
        <v>0</v>
      </c>
      <c r="D74" s="1">
        <f t="shared" si="21"/>
        <v>0</v>
      </c>
      <c r="E74" s="1">
        <f t="shared" si="21"/>
        <v>0</v>
      </c>
      <c r="F74" s="1">
        <f t="shared" si="21"/>
        <v>0</v>
      </c>
      <c r="G74" s="1">
        <f t="shared" si="21"/>
        <v>0</v>
      </c>
      <c r="BZ74" s="2"/>
      <c r="CB74" s="2"/>
      <c r="CC74" s="1">
        <f>MAX(CD34:EZ34)</f>
        <v>0</v>
      </c>
    </row>
    <row r="75" spans="1:81" ht="12.75">
      <c r="A75" s="2">
        <v>29</v>
      </c>
      <c r="C75" s="1">
        <f t="shared" si="21"/>
        <v>0</v>
      </c>
      <c r="D75" s="1">
        <f t="shared" si="21"/>
        <v>0</v>
      </c>
      <c r="E75" s="1">
        <f t="shared" si="21"/>
        <v>0</v>
      </c>
      <c r="F75" s="1">
        <f t="shared" si="21"/>
        <v>0</v>
      </c>
      <c r="G75" s="1">
        <f t="shared" si="21"/>
        <v>0</v>
      </c>
      <c r="BZ75" s="2"/>
      <c r="CB75" s="2"/>
      <c r="CC75" s="1">
        <f>MAX(CD35:EZ35)</f>
        <v>0</v>
      </c>
    </row>
    <row r="76" spans="1:81" ht="12.75">
      <c r="A76" s="2">
        <v>30</v>
      </c>
      <c r="C76" s="1">
        <f t="shared" si="21"/>
        <v>0</v>
      </c>
      <c r="D76" s="1">
        <f t="shared" si="21"/>
        <v>0</v>
      </c>
      <c r="E76" s="1">
        <f t="shared" si="21"/>
        <v>0</v>
      </c>
      <c r="F76" s="1">
        <f t="shared" si="21"/>
        <v>0</v>
      </c>
      <c r="G76" s="1">
        <f t="shared" si="21"/>
        <v>0</v>
      </c>
      <c r="BZ76" s="2"/>
      <c r="CB76" s="2"/>
      <c r="CC76" s="1">
        <f>MAX(CD36:EZ36)</f>
        <v>0</v>
      </c>
    </row>
    <row r="77" ht="12.75">
      <c r="CB77" s="2"/>
    </row>
    <row r="78" spans="1:80" ht="12.75">
      <c r="A78" s="2">
        <v>32</v>
      </c>
      <c r="CB78" s="2"/>
    </row>
    <row r="83" spans="1:7" ht="12.75">
      <c r="A83" s="51" t="s">
        <v>27</v>
      </c>
      <c r="C83" s="1">
        <f>IF(SUM(C47:C76)&lt;4,COUNTA(C7:C36),COUNTA(C7:C36)-INT((SUM(C47:C76)-1)/3))</f>
        <v>0</v>
      </c>
      <c r="D83" s="1">
        <f>IF(SUM(D47:D76)&lt;4,COUNTA(D7:D36),COUNTA(D7:D36)-INT((SUM(D47:D76)-1)/3))</f>
        <v>0</v>
      </c>
      <c r="E83" s="1">
        <f>IF(SUM(E47:E76)&lt;4,COUNTA(E7:E36),COUNTA(E7:E36)-INT((SUM(E47:E76)-1)/3))</f>
        <v>0</v>
      </c>
      <c r="F83" s="1">
        <f>IF(SUM(F47:F76)&lt;4,COUNTA(F7:F36),COUNTA(F7:F36)-INT((SUM(F47:F76)-1)/3))</f>
        <v>0</v>
      </c>
      <c r="G83" s="1">
        <f>IF(SUM(G47:G76)&lt;4,COUNTA(G7:G36),COUNTA(G7:G36)-INT((SUM(G47:G76)-1)/3))</f>
        <v>0</v>
      </c>
    </row>
    <row r="84" spans="1:7" ht="12.75">
      <c r="A84" s="51" t="s">
        <v>28</v>
      </c>
      <c r="C84" s="1">
        <f>SUM(C87:C116)</f>
        <v>0</v>
      </c>
      <c r="D84" s="1">
        <f>SUM(D87:D116)</f>
        <v>0</v>
      </c>
      <c r="E84" s="1">
        <f>SUM(E87:E116)</f>
        <v>0</v>
      </c>
      <c r="F84" s="1">
        <f>SUM(F87:F116)</f>
        <v>0</v>
      </c>
      <c r="G84" s="1">
        <f>SUM(G87:G116)</f>
        <v>0</v>
      </c>
    </row>
    <row r="85" spans="1:7" ht="12.75">
      <c r="A85" s="2" t="s">
        <v>18</v>
      </c>
      <c r="C85" s="1">
        <f>C37</f>
        <v>0</v>
      </c>
      <c r="D85" s="1">
        <f>D37</f>
        <v>0</v>
      </c>
      <c r="E85" s="1">
        <f>E37</f>
        <v>0</v>
      </c>
      <c r="F85" s="1">
        <f>F37</f>
        <v>0</v>
      </c>
      <c r="G85" s="1">
        <f>G37</f>
        <v>0</v>
      </c>
    </row>
    <row r="87" spans="1:78" ht="12.75">
      <c r="A87" s="2">
        <v>1</v>
      </c>
      <c r="B87" s="1">
        <f>COUNTA(C7:BY7)</f>
        <v>0</v>
      </c>
      <c r="C87" s="1">
        <f aca="true" t="shared" si="22" ref="C87:G96">IF(C7&gt;0,$B87,0)</f>
        <v>0</v>
      </c>
      <c r="D87" s="1">
        <f t="shared" si="22"/>
        <v>0</v>
      </c>
      <c r="E87" s="1">
        <f t="shared" si="22"/>
        <v>0</v>
      </c>
      <c r="F87" s="1">
        <f t="shared" si="22"/>
        <v>0</v>
      </c>
      <c r="G87" s="1">
        <f t="shared" si="22"/>
        <v>0</v>
      </c>
      <c r="BZ87" s="2">
        <f>MAX(CD7:EZ7)</f>
        <v>0</v>
      </c>
    </row>
    <row r="88" spans="1:78" ht="12.75">
      <c r="A88" s="2">
        <v>2</v>
      </c>
      <c r="B88" s="1">
        <f aca="true" t="shared" si="23" ref="B88:B116">COUNTA(C8:BY8)</f>
        <v>0</v>
      </c>
      <c r="C88" s="1">
        <f t="shared" si="22"/>
        <v>0</v>
      </c>
      <c r="D88" s="1">
        <f t="shared" si="22"/>
        <v>0</v>
      </c>
      <c r="E88" s="1">
        <f t="shared" si="22"/>
        <v>0</v>
      </c>
      <c r="F88" s="1">
        <f t="shared" si="22"/>
        <v>0</v>
      </c>
      <c r="G88" s="1">
        <f t="shared" si="22"/>
        <v>0</v>
      </c>
      <c r="BZ88" s="2">
        <f>MAX(CD8:EZ8)</f>
        <v>0</v>
      </c>
    </row>
    <row r="89" spans="1:78" ht="12.75">
      <c r="A89" s="2">
        <v>3</v>
      </c>
      <c r="B89" s="1">
        <f t="shared" si="23"/>
        <v>0</v>
      </c>
      <c r="C89" s="1">
        <f t="shared" si="22"/>
        <v>0</v>
      </c>
      <c r="D89" s="1">
        <f t="shared" si="22"/>
        <v>0</v>
      </c>
      <c r="E89" s="1">
        <f t="shared" si="22"/>
        <v>0</v>
      </c>
      <c r="F89" s="1">
        <f t="shared" si="22"/>
        <v>0</v>
      </c>
      <c r="G89" s="1">
        <f t="shared" si="22"/>
        <v>0</v>
      </c>
      <c r="BZ89" s="2">
        <f>MAX(CD9:EZ9)</f>
        <v>0</v>
      </c>
    </row>
    <row r="90" spans="1:78" ht="12.75">
      <c r="A90" s="2">
        <v>4</v>
      </c>
      <c r="B90" s="1">
        <f t="shared" si="23"/>
        <v>0</v>
      </c>
      <c r="C90" s="1">
        <f t="shared" si="22"/>
        <v>0</v>
      </c>
      <c r="D90" s="1">
        <f t="shared" si="22"/>
        <v>0</v>
      </c>
      <c r="E90" s="1">
        <f t="shared" si="22"/>
        <v>0</v>
      </c>
      <c r="F90" s="1">
        <f t="shared" si="22"/>
        <v>0</v>
      </c>
      <c r="G90" s="1">
        <f t="shared" si="22"/>
        <v>0</v>
      </c>
      <c r="BZ90" s="2">
        <f>MAX(CD10:EZ10)</f>
        <v>0</v>
      </c>
    </row>
    <row r="91" spans="1:78" ht="12.75">
      <c r="A91" s="2">
        <v>5</v>
      </c>
      <c r="B91" s="1">
        <f t="shared" si="23"/>
        <v>0</v>
      </c>
      <c r="C91" s="1">
        <f t="shared" si="22"/>
        <v>0</v>
      </c>
      <c r="D91" s="1">
        <f t="shared" si="22"/>
        <v>0</v>
      </c>
      <c r="E91" s="1">
        <f t="shared" si="22"/>
        <v>0</v>
      </c>
      <c r="F91" s="1">
        <f t="shared" si="22"/>
        <v>0</v>
      </c>
      <c r="G91" s="1">
        <f t="shared" si="22"/>
        <v>0</v>
      </c>
      <c r="BZ91" s="2">
        <f>MAX(CD11:EZ11)</f>
        <v>0</v>
      </c>
    </row>
    <row r="92" spans="1:78" ht="12.75">
      <c r="A92" s="2">
        <v>6</v>
      </c>
      <c r="B92" s="1">
        <f t="shared" si="23"/>
        <v>0</v>
      </c>
      <c r="C92" s="1">
        <f t="shared" si="22"/>
        <v>0</v>
      </c>
      <c r="D92" s="1">
        <f t="shared" si="22"/>
        <v>0</v>
      </c>
      <c r="E92" s="1">
        <f t="shared" si="22"/>
        <v>0</v>
      </c>
      <c r="F92" s="1">
        <f t="shared" si="22"/>
        <v>0</v>
      </c>
      <c r="G92" s="1">
        <f t="shared" si="22"/>
        <v>0</v>
      </c>
      <c r="BZ92" s="2">
        <f>MAX(CD12:EZ12)</f>
        <v>0</v>
      </c>
    </row>
    <row r="93" spans="1:78" ht="12.75">
      <c r="A93" s="2">
        <v>7</v>
      </c>
      <c r="B93" s="1">
        <f t="shared" si="23"/>
        <v>0</v>
      </c>
      <c r="C93" s="1">
        <f t="shared" si="22"/>
        <v>0</v>
      </c>
      <c r="D93" s="1">
        <f t="shared" si="22"/>
        <v>0</v>
      </c>
      <c r="E93" s="1">
        <f t="shared" si="22"/>
        <v>0</v>
      </c>
      <c r="F93" s="1">
        <f t="shared" si="22"/>
        <v>0</v>
      </c>
      <c r="G93" s="1">
        <f t="shared" si="22"/>
        <v>0</v>
      </c>
      <c r="BZ93" s="2">
        <f>MAX(CD13:EZ13)</f>
        <v>0</v>
      </c>
    </row>
    <row r="94" spans="1:78" ht="12.75">
      <c r="A94" s="2">
        <v>8</v>
      </c>
      <c r="B94" s="1">
        <f t="shared" si="23"/>
        <v>0</v>
      </c>
      <c r="C94" s="1">
        <f t="shared" si="22"/>
        <v>0</v>
      </c>
      <c r="D94" s="1">
        <f t="shared" si="22"/>
        <v>0</v>
      </c>
      <c r="E94" s="1">
        <f t="shared" si="22"/>
        <v>0</v>
      </c>
      <c r="F94" s="1">
        <f t="shared" si="22"/>
        <v>0</v>
      </c>
      <c r="G94" s="1">
        <f t="shared" si="22"/>
        <v>0</v>
      </c>
      <c r="BZ94" s="2">
        <f>MAX(CD14:EZ14)</f>
        <v>0</v>
      </c>
    </row>
    <row r="95" spans="1:78" ht="12.75">
      <c r="A95" s="2">
        <v>9</v>
      </c>
      <c r="B95" s="1">
        <f t="shared" si="23"/>
        <v>0</v>
      </c>
      <c r="C95" s="1">
        <f t="shared" si="22"/>
        <v>0</v>
      </c>
      <c r="D95" s="1">
        <f t="shared" si="22"/>
        <v>0</v>
      </c>
      <c r="E95" s="1">
        <f t="shared" si="22"/>
        <v>0</v>
      </c>
      <c r="F95" s="1">
        <f t="shared" si="22"/>
        <v>0</v>
      </c>
      <c r="G95" s="1">
        <f t="shared" si="22"/>
        <v>0</v>
      </c>
      <c r="BZ95" s="2">
        <f>MAX(CD15:EZ15)</f>
        <v>0</v>
      </c>
    </row>
    <row r="96" spans="1:78" ht="12.75">
      <c r="A96" s="2">
        <v>10</v>
      </c>
      <c r="B96" s="1">
        <f t="shared" si="23"/>
        <v>0</v>
      </c>
      <c r="C96" s="1">
        <f t="shared" si="22"/>
        <v>0</v>
      </c>
      <c r="D96" s="1">
        <f t="shared" si="22"/>
        <v>0</v>
      </c>
      <c r="E96" s="1">
        <f t="shared" si="22"/>
        <v>0</v>
      </c>
      <c r="F96" s="1">
        <f t="shared" si="22"/>
        <v>0</v>
      </c>
      <c r="G96" s="1">
        <f t="shared" si="22"/>
        <v>0</v>
      </c>
      <c r="BZ96" s="2">
        <f>MAX(CD16:EZ16)</f>
        <v>0</v>
      </c>
    </row>
    <row r="97" spans="1:78" ht="12.75">
      <c r="A97" s="2">
        <v>11</v>
      </c>
      <c r="B97" s="1">
        <f t="shared" si="23"/>
        <v>0</v>
      </c>
      <c r="C97" s="1">
        <f aca="true" t="shared" si="24" ref="C97:G106">IF(C17&gt;0,$B97,0)</f>
        <v>0</v>
      </c>
      <c r="D97" s="1">
        <f t="shared" si="24"/>
        <v>0</v>
      </c>
      <c r="E97" s="1">
        <f t="shared" si="24"/>
        <v>0</v>
      </c>
      <c r="F97" s="1">
        <f t="shared" si="24"/>
        <v>0</v>
      </c>
      <c r="G97" s="1">
        <f t="shared" si="24"/>
        <v>0</v>
      </c>
      <c r="BZ97" s="2">
        <f>MAX(CD17:EZ17)</f>
        <v>0</v>
      </c>
    </row>
    <row r="98" spans="1:78" ht="12.75">
      <c r="A98" s="2">
        <v>12</v>
      </c>
      <c r="B98" s="1">
        <f t="shared" si="23"/>
        <v>0</v>
      </c>
      <c r="C98" s="1">
        <f t="shared" si="24"/>
        <v>0</v>
      </c>
      <c r="D98" s="1">
        <f t="shared" si="24"/>
        <v>0</v>
      </c>
      <c r="E98" s="1">
        <f t="shared" si="24"/>
        <v>0</v>
      </c>
      <c r="F98" s="1">
        <f t="shared" si="24"/>
        <v>0</v>
      </c>
      <c r="G98" s="1">
        <f t="shared" si="24"/>
        <v>0</v>
      </c>
      <c r="BZ98" s="2">
        <f>MAX(CD18:EZ18)</f>
        <v>0</v>
      </c>
    </row>
    <row r="99" spans="1:78" ht="12.75">
      <c r="A99" s="2">
        <v>13</v>
      </c>
      <c r="B99" s="1">
        <f t="shared" si="23"/>
        <v>0</v>
      </c>
      <c r="C99" s="1">
        <f t="shared" si="24"/>
        <v>0</v>
      </c>
      <c r="D99" s="1">
        <f t="shared" si="24"/>
        <v>0</v>
      </c>
      <c r="E99" s="1">
        <f t="shared" si="24"/>
        <v>0</v>
      </c>
      <c r="F99" s="1">
        <f t="shared" si="24"/>
        <v>0</v>
      </c>
      <c r="G99" s="1">
        <f t="shared" si="24"/>
        <v>0</v>
      </c>
      <c r="BZ99" s="2">
        <f>MAX(CD19:EZ19)</f>
        <v>0</v>
      </c>
    </row>
    <row r="100" spans="1:78" ht="12.75">
      <c r="A100" s="2">
        <v>14</v>
      </c>
      <c r="B100" s="1">
        <f t="shared" si="23"/>
        <v>0</v>
      </c>
      <c r="C100" s="1">
        <f t="shared" si="24"/>
        <v>0</v>
      </c>
      <c r="D100" s="1">
        <f t="shared" si="24"/>
        <v>0</v>
      </c>
      <c r="E100" s="1">
        <f t="shared" si="24"/>
        <v>0</v>
      </c>
      <c r="F100" s="1">
        <f t="shared" si="24"/>
        <v>0</v>
      </c>
      <c r="G100" s="1">
        <f t="shared" si="24"/>
        <v>0</v>
      </c>
      <c r="BZ100" s="2">
        <f>MAX(CD20:EZ20)</f>
        <v>0</v>
      </c>
    </row>
    <row r="101" spans="1:78" ht="12.75">
      <c r="A101" s="2">
        <v>15</v>
      </c>
      <c r="B101" s="1">
        <f t="shared" si="23"/>
        <v>0</v>
      </c>
      <c r="C101" s="1">
        <f t="shared" si="24"/>
        <v>0</v>
      </c>
      <c r="D101" s="1">
        <f t="shared" si="24"/>
        <v>0</v>
      </c>
      <c r="E101" s="1">
        <f t="shared" si="24"/>
        <v>0</v>
      </c>
      <c r="F101" s="1">
        <f t="shared" si="24"/>
        <v>0</v>
      </c>
      <c r="G101" s="1">
        <f t="shared" si="24"/>
        <v>0</v>
      </c>
      <c r="BZ101" s="2">
        <f>MAX(CD21:EZ21)</f>
        <v>0</v>
      </c>
    </row>
    <row r="102" spans="1:78" ht="12.75">
      <c r="A102" s="2">
        <v>16</v>
      </c>
      <c r="B102" s="1">
        <f t="shared" si="23"/>
        <v>0</v>
      </c>
      <c r="C102" s="1">
        <f t="shared" si="24"/>
        <v>0</v>
      </c>
      <c r="D102" s="1">
        <f t="shared" si="24"/>
        <v>0</v>
      </c>
      <c r="E102" s="1">
        <f t="shared" si="24"/>
        <v>0</v>
      </c>
      <c r="F102" s="1">
        <f t="shared" si="24"/>
        <v>0</v>
      </c>
      <c r="G102" s="1">
        <f t="shared" si="24"/>
        <v>0</v>
      </c>
      <c r="BZ102" s="2">
        <f>MAX(CD22:EZ22)</f>
        <v>0</v>
      </c>
    </row>
    <row r="103" spans="1:78" ht="12.75">
      <c r="A103" s="2">
        <v>17</v>
      </c>
      <c r="B103" s="1">
        <f t="shared" si="23"/>
        <v>0</v>
      </c>
      <c r="C103" s="1">
        <f t="shared" si="24"/>
        <v>0</v>
      </c>
      <c r="D103" s="1">
        <f t="shared" si="24"/>
        <v>0</v>
      </c>
      <c r="E103" s="1">
        <f t="shared" si="24"/>
        <v>0</v>
      </c>
      <c r="F103" s="1">
        <f t="shared" si="24"/>
        <v>0</v>
      </c>
      <c r="G103" s="1">
        <f t="shared" si="24"/>
        <v>0</v>
      </c>
      <c r="BZ103" s="2">
        <f>MAX(CD23:EZ23)</f>
        <v>0</v>
      </c>
    </row>
    <row r="104" spans="1:78" ht="12.75">
      <c r="A104" s="2">
        <v>18</v>
      </c>
      <c r="B104" s="1">
        <f t="shared" si="23"/>
        <v>0</v>
      </c>
      <c r="C104" s="1">
        <f t="shared" si="24"/>
        <v>0</v>
      </c>
      <c r="D104" s="1">
        <f t="shared" si="24"/>
        <v>0</v>
      </c>
      <c r="E104" s="1">
        <f t="shared" si="24"/>
        <v>0</v>
      </c>
      <c r="F104" s="1">
        <f t="shared" si="24"/>
        <v>0</v>
      </c>
      <c r="G104" s="1">
        <f t="shared" si="24"/>
        <v>0</v>
      </c>
      <c r="BZ104" s="2">
        <f>MAX(CD24:EZ24)</f>
        <v>0</v>
      </c>
    </row>
    <row r="105" spans="1:78" ht="12.75">
      <c r="A105" s="2">
        <v>19</v>
      </c>
      <c r="B105" s="1">
        <f t="shared" si="23"/>
        <v>0</v>
      </c>
      <c r="C105" s="1">
        <f t="shared" si="24"/>
        <v>0</v>
      </c>
      <c r="D105" s="1">
        <f t="shared" si="24"/>
        <v>0</v>
      </c>
      <c r="E105" s="1">
        <f t="shared" si="24"/>
        <v>0</v>
      </c>
      <c r="F105" s="1">
        <f t="shared" si="24"/>
        <v>0</v>
      </c>
      <c r="G105" s="1">
        <f t="shared" si="24"/>
        <v>0</v>
      </c>
      <c r="BZ105" s="2">
        <f>MAX(CD25:EZ25)</f>
        <v>0</v>
      </c>
    </row>
    <row r="106" spans="1:78" ht="12.75">
      <c r="A106" s="2">
        <v>20</v>
      </c>
      <c r="B106" s="1">
        <f t="shared" si="23"/>
        <v>0</v>
      </c>
      <c r="C106" s="1">
        <f t="shared" si="24"/>
        <v>0</v>
      </c>
      <c r="D106" s="1">
        <f t="shared" si="24"/>
        <v>0</v>
      </c>
      <c r="E106" s="1">
        <f t="shared" si="24"/>
        <v>0</v>
      </c>
      <c r="F106" s="1">
        <f t="shared" si="24"/>
        <v>0</v>
      </c>
      <c r="G106" s="1">
        <f t="shared" si="24"/>
        <v>0</v>
      </c>
      <c r="BZ106" s="2">
        <f>MAX(CD26:EZ26)</f>
        <v>0</v>
      </c>
    </row>
    <row r="107" spans="1:78" ht="12.75">
      <c r="A107" s="2">
        <v>21</v>
      </c>
      <c r="B107" s="1">
        <f t="shared" si="23"/>
        <v>0</v>
      </c>
      <c r="C107" s="1">
        <f aca="true" t="shared" si="25" ref="C107:G116">IF(C27&gt;0,$B107,0)</f>
        <v>0</v>
      </c>
      <c r="D107" s="1">
        <f t="shared" si="25"/>
        <v>0</v>
      </c>
      <c r="E107" s="1">
        <f t="shared" si="25"/>
        <v>0</v>
      </c>
      <c r="F107" s="1">
        <f t="shared" si="25"/>
        <v>0</v>
      </c>
      <c r="G107" s="1">
        <f t="shared" si="25"/>
        <v>0</v>
      </c>
      <c r="BZ107" s="2">
        <f>MAX(CD27:EZ27)</f>
        <v>0</v>
      </c>
    </row>
    <row r="108" spans="1:78" ht="12.75">
      <c r="A108" s="2">
        <v>22</v>
      </c>
      <c r="B108" s="1">
        <f t="shared" si="23"/>
        <v>0</v>
      </c>
      <c r="C108" s="1">
        <f t="shared" si="25"/>
        <v>0</v>
      </c>
      <c r="D108" s="1">
        <f t="shared" si="25"/>
        <v>0</v>
      </c>
      <c r="E108" s="1">
        <f t="shared" si="25"/>
        <v>0</v>
      </c>
      <c r="F108" s="1">
        <f t="shared" si="25"/>
        <v>0</v>
      </c>
      <c r="G108" s="1">
        <f t="shared" si="25"/>
        <v>0</v>
      </c>
      <c r="BZ108" s="2">
        <f>MAX(CD28:EZ28)</f>
        <v>0</v>
      </c>
    </row>
    <row r="109" spans="1:78" ht="12.75">
      <c r="A109" s="2">
        <v>23</v>
      </c>
      <c r="B109" s="1">
        <f t="shared" si="23"/>
        <v>0</v>
      </c>
      <c r="C109" s="1">
        <f t="shared" si="25"/>
        <v>0</v>
      </c>
      <c r="D109" s="1">
        <f t="shared" si="25"/>
        <v>0</v>
      </c>
      <c r="E109" s="1">
        <f t="shared" si="25"/>
        <v>0</v>
      </c>
      <c r="F109" s="1">
        <f t="shared" si="25"/>
        <v>0</v>
      </c>
      <c r="G109" s="1">
        <f t="shared" si="25"/>
        <v>0</v>
      </c>
      <c r="BZ109" s="2">
        <f>MAX(CD29:EZ29)</f>
        <v>0</v>
      </c>
    </row>
    <row r="110" spans="1:78" ht="12.75">
      <c r="A110" s="2">
        <v>24</v>
      </c>
      <c r="B110" s="1">
        <f t="shared" si="23"/>
        <v>0</v>
      </c>
      <c r="C110" s="1">
        <f t="shared" si="25"/>
        <v>0</v>
      </c>
      <c r="D110" s="1">
        <f t="shared" si="25"/>
        <v>0</v>
      </c>
      <c r="E110" s="1">
        <f t="shared" si="25"/>
        <v>0</v>
      </c>
      <c r="F110" s="1">
        <f t="shared" si="25"/>
        <v>0</v>
      </c>
      <c r="G110" s="1">
        <f t="shared" si="25"/>
        <v>0</v>
      </c>
      <c r="BZ110" s="2">
        <f>MAX(CD30:EZ30)</f>
        <v>0</v>
      </c>
    </row>
    <row r="111" spans="1:78" ht="12.75">
      <c r="A111" s="2">
        <v>25</v>
      </c>
      <c r="B111" s="1">
        <f t="shared" si="23"/>
        <v>0</v>
      </c>
      <c r="C111" s="1">
        <f t="shared" si="25"/>
        <v>0</v>
      </c>
      <c r="D111" s="1">
        <f t="shared" si="25"/>
        <v>0</v>
      </c>
      <c r="E111" s="1">
        <f t="shared" si="25"/>
        <v>0</v>
      </c>
      <c r="F111" s="1">
        <f t="shared" si="25"/>
        <v>0</v>
      </c>
      <c r="G111" s="1">
        <f t="shared" si="25"/>
        <v>0</v>
      </c>
      <c r="BZ111" s="2">
        <f>MAX(CD31:EZ31)</f>
        <v>0</v>
      </c>
    </row>
    <row r="112" spans="1:78" ht="12.75">
      <c r="A112" s="2">
        <v>26</v>
      </c>
      <c r="B112" s="1">
        <f t="shared" si="23"/>
        <v>0</v>
      </c>
      <c r="C112" s="1">
        <f t="shared" si="25"/>
        <v>0</v>
      </c>
      <c r="D112" s="1">
        <f t="shared" si="25"/>
        <v>0</v>
      </c>
      <c r="E112" s="1">
        <f t="shared" si="25"/>
        <v>0</v>
      </c>
      <c r="F112" s="1">
        <f t="shared" si="25"/>
        <v>0</v>
      </c>
      <c r="G112" s="1">
        <f t="shared" si="25"/>
        <v>0</v>
      </c>
      <c r="BZ112" s="2">
        <f>MAX(CD32:EZ32)</f>
        <v>0</v>
      </c>
    </row>
    <row r="113" spans="1:78" ht="12.75">
      <c r="A113" s="2">
        <v>27</v>
      </c>
      <c r="B113" s="1">
        <f t="shared" si="23"/>
        <v>0</v>
      </c>
      <c r="C113" s="1">
        <f t="shared" si="25"/>
        <v>0</v>
      </c>
      <c r="D113" s="1">
        <f t="shared" si="25"/>
        <v>0</v>
      </c>
      <c r="E113" s="1">
        <f t="shared" si="25"/>
        <v>0</v>
      </c>
      <c r="F113" s="1">
        <f t="shared" si="25"/>
        <v>0</v>
      </c>
      <c r="G113" s="1">
        <f t="shared" si="25"/>
        <v>0</v>
      </c>
      <c r="BZ113" s="2">
        <f>MAX(CD33:EZ33)</f>
        <v>0</v>
      </c>
    </row>
    <row r="114" spans="1:78" ht="12.75">
      <c r="A114" s="2">
        <v>28</v>
      </c>
      <c r="B114" s="1">
        <f t="shared" si="23"/>
        <v>0</v>
      </c>
      <c r="C114" s="1">
        <f t="shared" si="25"/>
        <v>0</v>
      </c>
      <c r="D114" s="1">
        <f t="shared" si="25"/>
        <v>0</v>
      </c>
      <c r="E114" s="1">
        <f t="shared" si="25"/>
        <v>0</v>
      </c>
      <c r="F114" s="1">
        <f t="shared" si="25"/>
        <v>0</v>
      </c>
      <c r="G114" s="1">
        <f t="shared" si="25"/>
        <v>0</v>
      </c>
      <c r="BZ114" s="2">
        <f>MAX(CD34:EZ34)</f>
        <v>0</v>
      </c>
    </row>
    <row r="115" spans="1:78" ht="12.75">
      <c r="A115" s="2">
        <v>29</v>
      </c>
      <c r="B115" s="1">
        <f t="shared" si="23"/>
        <v>0</v>
      </c>
      <c r="C115" s="1">
        <f t="shared" si="25"/>
        <v>0</v>
      </c>
      <c r="D115" s="1">
        <f t="shared" si="25"/>
        <v>0</v>
      </c>
      <c r="E115" s="1">
        <f t="shared" si="25"/>
        <v>0</v>
      </c>
      <c r="F115" s="1">
        <f t="shared" si="25"/>
        <v>0</v>
      </c>
      <c r="G115" s="1">
        <f t="shared" si="25"/>
        <v>0</v>
      </c>
      <c r="BZ115" s="2">
        <f>MAX(CD35:EZ35)</f>
        <v>0</v>
      </c>
    </row>
    <row r="116" spans="1:78" ht="12.75">
      <c r="A116" s="2">
        <v>30</v>
      </c>
      <c r="B116" s="1">
        <f t="shared" si="23"/>
        <v>0</v>
      </c>
      <c r="C116" s="1">
        <f t="shared" si="25"/>
        <v>0</v>
      </c>
      <c r="D116" s="1">
        <f t="shared" si="25"/>
        <v>0</v>
      </c>
      <c r="E116" s="1">
        <f t="shared" si="25"/>
        <v>0</v>
      </c>
      <c r="F116" s="1">
        <f t="shared" si="25"/>
        <v>0</v>
      </c>
      <c r="G116" s="1">
        <f t="shared" si="25"/>
        <v>0</v>
      </c>
      <c r="BZ116" s="2">
        <f>MAX(CD36:EZ36)</f>
        <v>0</v>
      </c>
    </row>
    <row r="118" spans="78:81" ht="12.75">
      <c r="BZ118" s="38" t="s">
        <v>9</v>
      </c>
      <c r="CA118" s="19"/>
      <c r="CB118" s="18" t="str">
        <f>IF(COUNTIF(C39:BY39,MAX(C39:BY39))=1,CB78," ")</f>
        <v> </v>
      </c>
      <c r="CC118" s="19">
        <f>MAX(C39:BY39)</f>
        <v>0</v>
      </c>
    </row>
  </sheetData>
  <conditionalFormatting sqref="C1:BY1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5" right="0.31" top="0.42" bottom="0.42" header="0.31496062992125984" footer="0.31496062992125984"/>
  <pageSetup horizontalDpi="240" verticalDpi="240" orientation="landscape" pageOrder="overThenDown" paperSize="9" r:id="rId3"/>
  <colBreaks count="1" manualBreakCount="1">
    <brk id="8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23"/>
  <sheetViews>
    <sheetView tabSelected="1" workbookViewId="0" topLeftCell="A1">
      <pane xSplit="7" ySplit="19" topLeftCell="H20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T36" sqref="T36"/>
    </sheetView>
  </sheetViews>
  <sheetFormatPr defaultColWidth="9.140625" defaultRowHeight="12"/>
  <cols>
    <col min="1" max="1" width="8.28125" style="30" customWidth="1"/>
    <col min="2" max="2" width="8.00390625" style="30" customWidth="1"/>
    <col min="3" max="3" width="1.8515625" style="30" customWidth="1"/>
    <col min="4" max="4" width="30.00390625" style="30" bestFit="1" customWidth="1"/>
    <col min="5" max="5" width="9.28125" style="31" customWidth="1"/>
    <col min="6" max="6" width="23.8515625" style="31" bestFit="1" customWidth="1"/>
    <col min="7" max="7" width="7.8515625" style="31" hidden="1" customWidth="1"/>
    <col min="8" max="8" width="8.8515625" style="44" customWidth="1"/>
    <col min="9" max="9" width="9.28125" style="44" customWidth="1"/>
    <col min="10" max="10" width="8.8515625" style="44" customWidth="1"/>
    <col min="11" max="11" width="9.28125" style="44" customWidth="1"/>
    <col min="12" max="12" width="8.8515625" style="44" customWidth="1"/>
    <col min="13" max="13" width="9.28125" style="44" customWidth="1"/>
    <col min="14" max="14" width="8.8515625" style="44" customWidth="1"/>
    <col min="15" max="15" width="9.28125" style="44" customWidth="1"/>
    <col min="16" max="16" width="8.8515625" style="44" customWidth="1"/>
    <col min="17" max="17" width="9.28125" style="44" customWidth="1"/>
    <col min="18" max="18" width="11.140625" style="123" bestFit="1" customWidth="1"/>
    <col min="19" max="16384" width="9.28125" style="30" customWidth="1"/>
  </cols>
  <sheetData>
    <row r="1" spans="1:4" ht="15.75">
      <c r="A1" s="107" t="str">
        <f>Mese!A1</f>
        <v>CNIS 2011, Etapa I</v>
      </c>
      <c r="B1" s="107"/>
      <c r="C1" s="107"/>
      <c r="D1" s="107"/>
    </row>
    <row r="2" spans="1:5" ht="15.75">
      <c r="A2" s="107" t="str">
        <f>Mese!A2</f>
        <v>Alba Iulia, 26-27 martie 2011</v>
      </c>
      <c r="B2" s="107"/>
      <c r="C2" s="107"/>
      <c r="D2" s="107"/>
      <c r="E2" s="32"/>
    </row>
    <row r="3" ht="9.75" customHeight="1"/>
    <row r="4" spans="4:18" s="34" customFormat="1" ht="14.25" customHeight="1">
      <c r="D4" s="35" t="s">
        <v>26</v>
      </c>
      <c r="E4" s="42"/>
      <c r="G4" s="34" t="s">
        <v>34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124"/>
    </row>
    <row r="5" spans="2:4" ht="15.75">
      <c r="B5" s="33" t="s">
        <v>0</v>
      </c>
      <c r="D5" s="32"/>
    </row>
    <row r="6" spans="1:18" ht="15.75">
      <c r="A6" s="93" t="s">
        <v>44</v>
      </c>
      <c r="B6" s="32" t="s">
        <v>15</v>
      </c>
      <c r="C6" s="32"/>
      <c r="D6" s="30" t="s">
        <v>49</v>
      </c>
      <c r="E6" s="31" t="s">
        <v>1</v>
      </c>
      <c r="F6" s="94" t="s">
        <v>47</v>
      </c>
      <c r="H6" s="132" t="s">
        <v>20</v>
      </c>
      <c r="I6" s="132"/>
      <c r="J6" s="133" t="s">
        <v>23</v>
      </c>
      <c r="K6" s="134"/>
      <c r="L6" s="132" t="s">
        <v>22</v>
      </c>
      <c r="M6" s="132"/>
      <c r="N6" s="133" t="s">
        <v>21</v>
      </c>
      <c r="O6" s="134"/>
      <c r="P6" s="132" t="s">
        <v>50</v>
      </c>
      <c r="Q6" s="132"/>
      <c r="R6" s="125" t="s">
        <v>18</v>
      </c>
    </row>
    <row r="7" spans="1:18" ht="12.75" customHeight="1">
      <c r="A7" s="93" t="s">
        <v>56</v>
      </c>
      <c r="H7" s="46" t="s">
        <v>16</v>
      </c>
      <c r="I7" s="46" t="s">
        <v>17</v>
      </c>
      <c r="J7" s="110" t="s">
        <v>16</v>
      </c>
      <c r="K7" s="111" t="s">
        <v>17</v>
      </c>
      <c r="L7" s="46" t="s">
        <v>16</v>
      </c>
      <c r="M7" s="46" t="s">
        <v>17</v>
      </c>
      <c r="N7" s="110" t="s">
        <v>16</v>
      </c>
      <c r="O7" s="111" t="s">
        <v>17</v>
      </c>
      <c r="P7" s="46" t="s">
        <v>16</v>
      </c>
      <c r="Q7" s="46" t="s">
        <v>17</v>
      </c>
      <c r="R7" s="125" t="s">
        <v>19</v>
      </c>
    </row>
    <row r="8" spans="1:18" ht="18" customHeight="1" hidden="1">
      <c r="A8" s="93"/>
      <c r="B8" s="34"/>
      <c r="C8" s="34"/>
      <c r="D8" s="35" t="s">
        <v>40</v>
      </c>
      <c r="E8" s="89" t="s">
        <v>52</v>
      </c>
      <c r="F8" s="89"/>
      <c r="G8" s="34" t="s">
        <v>43</v>
      </c>
      <c r="H8" s="34"/>
      <c r="I8" s="47"/>
      <c r="J8" s="112"/>
      <c r="K8" s="113"/>
      <c r="L8" s="47"/>
      <c r="M8" s="47"/>
      <c r="N8" s="112"/>
      <c r="O8" s="113"/>
      <c r="P8" s="47"/>
      <c r="Q8" s="47"/>
      <c r="R8" s="126"/>
    </row>
    <row r="9" spans="1:18" ht="15" customHeight="1" hidden="1">
      <c r="A9" s="93"/>
      <c r="B9" s="33" t="s">
        <v>0</v>
      </c>
      <c r="D9" s="32"/>
      <c r="H9" s="30"/>
      <c r="I9" s="47"/>
      <c r="J9" s="112"/>
      <c r="K9" s="113"/>
      <c r="L9" s="47"/>
      <c r="M9" s="47"/>
      <c r="N9" s="112"/>
      <c r="O9" s="113"/>
      <c r="P9" s="47"/>
      <c r="Q9" s="47"/>
      <c r="R9" s="127"/>
    </row>
    <row r="10" spans="1:18" ht="15" customHeight="1" hidden="1">
      <c r="A10" s="93" t="s">
        <v>45</v>
      </c>
      <c r="B10" s="32" t="s">
        <v>41</v>
      </c>
      <c r="C10" s="32"/>
      <c r="D10" s="30" t="s">
        <v>36</v>
      </c>
      <c r="E10" s="31" t="s">
        <v>37</v>
      </c>
      <c r="F10" s="31" t="s">
        <v>1</v>
      </c>
      <c r="G10" s="31" t="s">
        <v>38</v>
      </c>
      <c r="H10" s="92" t="s">
        <v>39</v>
      </c>
      <c r="I10" s="32"/>
      <c r="J10" s="114" t="s">
        <v>39</v>
      </c>
      <c r="K10" s="115"/>
      <c r="L10" s="92" t="s">
        <v>39</v>
      </c>
      <c r="M10" s="32"/>
      <c r="N10" s="114" t="s">
        <v>39</v>
      </c>
      <c r="O10" s="115"/>
      <c r="P10" s="92" t="s">
        <v>39</v>
      </c>
      <c r="Q10" s="32"/>
      <c r="R10" s="128" t="s">
        <v>39</v>
      </c>
    </row>
    <row r="11" spans="1:18" ht="7.5" customHeight="1" hidden="1">
      <c r="A11" s="93"/>
      <c r="H11" s="30"/>
      <c r="I11" s="47"/>
      <c r="J11" s="112"/>
      <c r="K11" s="113"/>
      <c r="L11" s="47"/>
      <c r="M11" s="47"/>
      <c r="N11" s="112"/>
      <c r="O11" s="113"/>
      <c r="P11" s="47"/>
      <c r="Q11" s="47"/>
      <c r="R11" s="127"/>
    </row>
    <row r="12" spans="1:18" ht="15" customHeight="1" hidden="1">
      <c r="A12" s="93"/>
      <c r="D12" s="36" t="s">
        <v>42</v>
      </c>
      <c r="H12" s="36"/>
      <c r="I12" s="47"/>
      <c r="J12" s="112"/>
      <c r="K12" s="113"/>
      <c r="L12" s="47"/>
      <c r="M12" s="47"/>
      <c r="N12" s="112"/>
      <c r="O12" s="113"/>
      <c r="P12" s="47"/>
      <c r="Q12" s="47"/>
      <c r="R12" s="126" t="e">
        <f>IF(#REF!="FR",H12+J12+L12+N12+P12,I12+K12+M12+O12+Q12+#REF!)</f>
        <v>#REF!</v>
      </c>
    </row>
    <row r="13" spans="1:18" ht="7.5" customHeight="1" hidden="1">
      <c r="A13" s="93"/>
      <c r="D13" s="36"/>
      <c r="I13" s="47"/>
      <c r="J13" s="112"/>
      <c r="K13" s="113"/>
      <c r="L13" s="47"/>
      <c r="M13" s="47"/>
      <c r="N13" s="112"/>
      <c r="O13" s="113"/>
      <c r="P13" s="47"/>
      <c r="Q13" s="47"/>
      <c r="R13" s="127"/>
    </row>
    <row r="14" spans="1:18" ht="7.5" customHeight="1" hidden="1">
      <c r="A14" s="93"/>
      <c r="D14" s="36"/>
      <c r="I14" s="47"/>
      <c r="J14" s="112"/>
      <c r="K14" s="113"/>
      <c r="L14" s="47"/>
      <c r="M14" s="47"/>
      <c r="N14" s="112"/>
      <c r="O14" s="113"/>
      <c r="P14" s="47"/>
      <c r="Q14" s="47"/>
      <c r="R14" s="127"/>
    </row>
    <row r="15" spans="1:18" ht="7.5" customHeight="1" hidden="1">
      <c r="A15" s="93"/>
      <c r="D15" s="36"/>
      <c r="I15" s="47"/>
      <c r="J15" s="112"/>
      <c r="K15" s="113"/>
      <c r="L15" s="47"/>
      <c r="M15" s="47"/>
      <c r="N15" s="112"/>
      <c r="O15" s="113"/>
      <c r="P15" s="47"/>
      <c r="Q15" s="47"/>
      <c r="R15" s="127"/>
    </row>
    <row r="16" spans="1:18" ht="7.5" customHeight="1" hidden="1">
      <c r="A16" s="93"/>
      <c r="D16" s="36"/>
      <c r="I16" s="47"/>
      <c r="J16" s="112"/>
      <c r="K16" s="113"/>
      <c r="L16" s="47"/>
      <c r="M16" s="47"/>
      <c r="N16" s="112"/>
      <c r="O16" s="113"/>
      <c r="P16" s="47"/>
      <c r="Q16" s="47"/>
      <c r="R16" s="127"/>
    </row>
    <row r="17" spans="1:18" ht="7.5" customHeight="1" hidden="1">
      <c r="A17" s="93"/>
      <c r="D17" s="36"/>
      <c r="I17" s="47"/>
      <c r="J17" s="112"/>
      <c r="K17" s="113"/>
      <c r="L17" s="47"/>
      <c r="M17" s="47"/>
      <c r="N17" s="112"/>
      <c r="O17" s="113"/>
      <c r="P17" s="47"/>
      <c r="Q17" s="47"/>
      <c r="R17" s="127"/>
    </row>
    <row r="18" spans="1:18" ht="7.5" customHeight="1" hidden="1">
      <c r="A18" s="93"/>
      <c r="D18" s="36"/>
      <c r="I18" s="47"/>
      <c r="J18" s="112"/>
      <c r="K18" s="113"/>
      <c r="L18" s="47"/>
      <c r="M18" s="47"/>
      <c r="N18" s="112"/>
      <c r="O18" s="113"/>
      <c r="P18" s="47"/>
      <c r="Q18" s="47"/>
      <c r="R18" s="127"/>
    </row>
    <row r="19" spans="1:18" ht="0.75" customHeight="1" hidden="1">
      <c r="A19" s="93"/>
      <c r="D19" s="36"/>
      <c r="I19" s="47"/>
      <c r="J19" s="112"/>
      <c r="K19" s="113"/>
      <c r="L19" s="47"/>
      <c r="M19" s="47"/>
      <c r="N19" s="112"/>
      <c r="O19" s="113"/>
      <c r="P19" s="47"/>
      <c r="Q19" s="47"/>
      <c r="R19" s="127"/>
    </row>
    <row r="20" spans="1:18" ht="12" customHeight="1">
      <c r="A20" s="93"/>
      <c r="D20" s="36"/>
      <c r="H20" s="129" t="s">
        <v>92</v>
      </c>
      <c r="I20" s="47"/>
      <c r="J20" s="130" t="s">
        <v>93</v>
      </c>
      <c r="K20" s="113"/>
      <c r="L20" s="131" t="s">
        <v>94</v>
      </c>
      <c r="M20" s="47"/>
      <c r="N20" s="112"/>
      <c r="O20" s="113"/>
      <c r="P20" s="47"/>
      <c r="Q20" s="47"/>
      <c r="R20" s="126"/>
    </row>
    <row r="21" spans="1:18" ht="15.75">
      <c r="A21" s="93">
        <v>8080010</v>
      </c>
      <c r="B21" s="107">
        <v>1</v>
      </c>
      <c r="C21" s="108"/>
      <c r="D21" s="107" t="s">
        <v>95</v>
      </c>
      <c r="E21" s="31" t="s">
        <v>24</v>
      </c>
      <c r="F21" s="109" t="s">
        <v>88</v>
      </c>
      <c r="G21" s="94"/>
      <c r="H21" s="44">
        <v>1167</v>
      </c>
      <c r="I21" s="105">
        <v>650</v>
      </c>
      <c r="J21" s="116">
        <v>1172</v>
      </c>
      <c r="K21" s="117">
        <v>451</v>
      </c>
      <c r="L21" s="44">
        <v>1243</v>
      </c>
      <c r="M21" s="44">
        <v>283</v>
      </c>
      <c r="N21" s="121">
        <v>800</v>
      </c>
      <c r="O21" s="117">
        <v>451</v>
      </c>
      <c r="P21" s="44">
        <v>1160</v>
      </c>
      <c r="Q21" s="105">
        <v>650</v>
      </c>
      <c r="R21" s="126">
        <f>SUM(I21+K21+M21+O21+Q21)</f>
        <v>2485</v>
      </c>
    </row>
    <row r="22" spans="1:18" ht="15.75">
      <c r="A22" s="93">
        <v>8080026</v>
      </c>
      <c r="B22" s="106">
        <v>2</v>
      </c>
      <c r="D22" s="106" t="s">
        <v>96</v>
      </c>
      <c r="E22" s="31" t="s">
        <v>24</v>
      </c>
      <c r="F22" s="109" t="s">
        <v>120</v>
      </c>
      <c r="G22" s="94"/>
      <c r="H22" s="44">
        <v>986</v>
      </c>
      <c r="I22" s="44">
        <v>194</v>
      </c>
      <c r="J22" s="116">
        <v>1212</v>
      </c>
      <c r="K22" s="118">
        <v>650</v>
      </c>
      <c r="L22" s="44">
        <v>1335</v>
      </c>
      <c r="M22" s="104">
        <v>509</v>
      </c>
      <c r="N22" s="121">
        <v>806</v>
      </c>
      <c r="O22" s="117">
        <v>509</v>
      </c>
      <c r="P22" s="44">
        <v>971</v>
      </c>
      <c r="Q22" s="104">
        <v>451</v>
      </c>
      <c r="R22" s="126">
        <f aca="true" t="shared" si="0" ref="R22:R44">SUM(I22+K22+M22+O22+Q22)</f>
        <v>2313</v>
      </c>
    </row>
    <row r="23" spans="1:18" ht="15.75">
      <c r="A23" s="93">
        <v>8080033</v>
      </c>
      <c r="B23" s="106">
        <v>3</v>
      </c>
      <c r="D23" s="106" t="s">
        <v>97</v>
      </c>
      <c r="E23" s="31" t="s">
        <v>24</v>
      </c>
      <c r="F23" s="109" t="s">
        <v>88</v>
      </c>
      <c r="H23" s="44">
        <v>1074</v>
      </c>
      <c r="I23" s="44">
        <v>370</v>
      </c>
      <c r="J23" s="116">
        <v>1159</v>
      </c>
      <c r="K23" s="119">
        <v>407</v>
      </c>
      <c r="L23" s="44">
        <v>1336</v>
      </c>
      <c r="M23" s="105">
        <v>650</v>
      </c>
      <c r="N23" s="121">
        <v>777</v>
      </c>
      <c r="O23" s="119">
        <v>407</v>
      </c>
      <c r="P23" s="44">
        <v>904</v>
      </c>
      <c r="Q23" s="44">
        <v>338</v>
      </c>
      <c r="R23" s="126">
        <f t="shared" si="0"/>
        <v>2172</v>
      </c>
    </row>
    <row r="24" spans="1:18" ht="15.75">
      <c r="A24" s="93">
        <v>8080003</v>
      </c>
      <c r="B24" s="30">
        <v>4</v>
      </c>
      <c r="D24" s="30" t="s">
        <v>98</v>
      </c>
      <c r="E24" s="31" t="s">
        <v>24</v>
      </c>
      <c r="F24" s="109" t="s">
        <v>88</v>
      </c>
      <c r="G24" s="94"/>
      <c r="H24" s="44">
        <v>1133</v>
      </c>
      <c r="I24" s="104">
        <v>509</v>
      </c>
      <c r="J24" s="116">
        <v>1148</v>
      </c>
      <c r="K24" s="119">
        <v>370</v>
      </c>
      <c r="L24" s="44">
        <v>1318</v>
      </c>
      <c r="M24" s="44">
        <v>370</v>
      </c>
      <c r="N24" s="121">
        <v>809</v>
      </c>
      <c r="O24" s="118">
        <v>650</v>
      </c>
      <c r="P24" s="44">
        <v>802</v>
      </c>
      <c r="Q24" s="44">
        <v>194</v>
      </c>
      <c r="R24" s="122">
        <f t="shared" si="0"/>
        <v>2093</v>
      </c>
    </row>
    <row r="25" spans="1:18" ht="15.75">
      <c r="A25" s="93">
        <v>8080029</v>
      </c>
      <c r="B25" s="30">
        <v>5</v>
      </c>
      <c r="D25" s="30" t="s">
        <v>99</v>
      </c>
      <c r="E25" s="31" t="s">
        <v>24</v>
      </c>
      <c r="F25" s="109" t="s">
        <v>120</v>
      </c>
      <c r="H25" s="44">
        <v>1075</v>
      </c>
      <c r="I25" s="44">
        <v>407</v>
      </c>
      <c r="J25" s="116">
        <v>1184</v>
      </c>
      <c r="K25" s="117">
        <v>509</v>
      </c>
      <c r="L25" s="44">
        <v>1321</v>
      </c>
      <c r="M25" s="44">
        <v>407</v>
      </c>
      <c r="N25" s="121">
        <v>500</v>
      </c>
      <c r="O25" s="119">
        <v>107</v>
      </c>
      <c r="P25" s="44">
        <v>892</v>
      </c>
      <c r="Q25" s="44">
        <v>309</v>
      </c>
      <c r="R25" s="122">
        <f t="shared" si="0"/>
        <v>1739</v>
      </c>
    </row>
    <row r="26" spans="1:18" ht="15.75">
      <c r="A26" s="93">
        <v>8080053</v>
      </c>
      <c r="B26" s="30">
        <v>6</v>
      </c>
      <c r="D26" s="30" t="s">
        <v>100</v>
      </c>
      <c r="E26" s="31" t="s">
        <v>24</v>
      </c>
      <c r="F26" s="109" t="s">
        <v>120</v>
      </c>
      <c r="G26" s="94"/>
      <c r="H26" s="44">
        <v>1025</v>
      </c>
      <c r="I26" s="44">
        <v>309</v>
      </c>
      <c r="J26" s="116">
        <v>1142</v>
      </c>
      <c r="K26" s="119">
        <v>309</v>
      </c>
      <c r="L26" s="44">
        <v>1181</v>
      </c>
      <c r="M26" s="44">
        <v>157</v>
      </c>
      <c r="N26" s="121">
        <v>719</v>
      </c>
      <c r="O26" s="119">
        <v>338</v>
      </c>
      <c r="P26" s="44">
        <v>935</v>
      </c>
      <c r="Q26" s="44">
        <v>407</v>
      </c>
      <c r="R26" s="122">
        <f t="shared" si="0"/>
        <v>1520</v>
      </c>
    </row>
    <row r="27" spans="1:18" ht="15.75">
      <c r="A27" s="93">
        <v>8080004</v>
      </c>
      <c r="B27" s="30">
        <v>7</v>
      </c>
      <c r="D27" s="30" t="s">
        <v>101</v>
      </c>
      <c r="E27" s="31" t="s">
        <v>24</v>
      </c>
      <c r="F27" s="109" t="s">
        <v>89</v>
      </c>
      <c r="G27" s="94"/>
      <c r="H27" s="44">
        <v>1051</v>
      </c>
      <c r="I27" s="44">
        <v>338</v>
      </c>
      <c r="J27" s="116">
        <v>1074</v>
      </c>
      <c r="K27" s="119">
        <v>157</v>
      </c>
      <c r="L27" s="44">
        <v>1324</v>
      </c>
      <c r="M27" s="104">
        <v>451</v>
      </c>
      <c r="N27" s="121">
        <v>685</v>
      </c>
      <c r="O27" s="119">
        <v>283</v>
      </c>
      <c r="P27" s="44">
        <v>853</v>
      </c>
      <c r="Q27" s="44">
        <v>258</v>
      </c>
      <c r="R27" s="122">
        <f t="shared" si="0"/>
        <v>1487</v>
      </c>
    </row>
    <row r="28" spans="1:18" ht="15.75">
      <c r="A28" s="135">
        <v>8080901</v>
      </c>
      <c r="B28" s="136">
        <v>8</v>
      </c>
      <c r="C28" s="136"/>
      <c r="D28" s="136" t="s">
        <v>118</v>
      </c>
      <c r="E28" s="31" t="s">
        <v>24</v>
      </c>
      <c r="F28" s="109" t="s">
        <v>90</v>
      </c>
      <c r="H28" s="44">
        <v>1080</v>
      </c>
      <c r="I28" s="104">
        <v>451</v>
      </c>
      <c r="J28" s="116">
        <v>1086</v>
      </c>
      <c r="K28" s="119">
        <v>175</v>
      </c>
      <c r="L28" s="44">
        <v>1196</v>
      </c>
      <c r="M28" s="44">
        <v>175</v>
      </c>
      <c r="N28" s="121">
        <v>661</v>
      </c>
      <c r="O28" s="119">
        <v>175</v>
      </c>
      <c r="P28" s="44">
        <v>1034</v>
      </c>
      <c r="Q28" s="104">
        <v>509</v>
      </c>
      <c r="R28" s="122">
        <f t="shared" si="0"/>
        <v>1485</v>
      </c>
    </row>
    <row r="29" spans="1:18" ht="15.75">
      <c r="A29" s="93">
        <v>8080035</v>
      </c>
      <c r="B29" s="30">
        <v>9</v>
      </c>
      <c r="D29" s="30" t="s">
        <v>102</v>
      </c>
      <c r="E29" s="31" t="s">
        <v>24</v>
      </c>
      <c r="F29" s="109" t="s">
        <v>120</v>
      </c>
      <c r="H29" s="44">
        <v>1007</v>
      </c>
      <c r="I29" s="44">
        <v>258</v>
      </c>
      <c r="J29" s="116">
        <v>1146</v>
      </c>
      <c r="K29" s="119">
        <v>338</v>
      </c>
      <c r="L29" s="44">
        <v>1235</v>
      </c>
      <c r="M29" s="44">
        <v>258</v>
      </c>
      <c r="N29" s="121">
        <v>673</v>
      </c>
      <c r="O29" s="119">
        <v>258</v>
      </c>
      <c r="P29" s="44">
        <v>888</v>
      </c>
      <c r="Q29" s="44">
        <v>283</v>
      </c>
      <c r="R29" s="122">
        <f t="shared" si="0"/>
        <v>1395</v>
      </c>
    </row>
    <row r="30" spans="1:18" ht="15.75">
      <c r="A30" s="93">
        <v>8080021</v>
      </c>
      <c r="B30" s="30">
        <v>10</v>
      </c>
      <c r="D30" s="30" t="s">
        <v>103</v>
      </c>
      <c r="E30" s="31" t="s">
        <v>24</v>
      </c>
      <c r="F30" s="109" t="s">
        <v>120</v>
      </c>
      <c r="G30" s="94"/>
      <c r="H30" s="44">
        <v>1005</v>
      </c>
      <c r="I30" s="44">
        <v>235</v>
      </c>
      <c r="J30" s="116">
        <v>1109</v>
      </c>
      <c r="K30" s="119">
        <v>235</v>
      </c>
      <c r="L30" s="44">
        <v>1298</v>
      </c>
      <c r="M30" s="44">
        <v>309</v>
      </c>
      <c r="N30" s="121">
        <v>650</v>
      </c>
      <c r="O30" s="119">
        <v>157</v>
      </c>
      <c r="P30" s="44">
        <v>930</v>
      </c>
      <c r="Q30" s="44">
        <v>370</v>
      </c>
      <c r="R30" s="122">
        <f t="shared" si="0"/>
        <v>1306</v>
      </c>
    </row>
    <row r="31" spans="1:18" ht="15.75">
      <c r="A31" s="93">
        <v>8080041</v>
      </c>
      <c r="B31" s="30">
        <v>11</v>
      </c>
      <c r="D31" s="30" t="s">
        <v>104</v>
      </c>
      <c r="E31" s="31" t="s">
        <v>24</v>
      </c>
      <c r="F31" s="109" t="s">
        <v>88</v>
      </c>
      <c r="G31" s="94"/>
      <c r="H31" s="44">
        <v>1005</v>
      </c>
      <c r="I31" s="48">
        <v>235</v>
      </c>
      <c r="J31" s="116">
        <v>1095</v>
      </c>
      <c r="K31" s="120">
        <v>214</v>
      </c>
      <c r="L31" s="44">
        <v>1303</v>
      </c>
      <c r="M31" s="48">
        <v>338</v>
      </c>
      <c r="N31" s="121">
        <v>728</v>
      </c>
      <c r="O31" s="120">
        <v>370</v>
      </c>
      <c r="P31" s="48">
        <v>799</v>
      </c>
      <c r="Q31" s="48">
        <v>140</v>
      </c>
      <c r="R31" s="122">
        <f t="shared" si="0"/>
        <v>1297</v>
      </c>
    </row>
    <row r="32" spans="1:18" ht="15.75">
      <c r="A32" s="93">
        <v>8080007</v>
      </c>
      <c r="B32" s="30">
        <v>12</v>
      </c>
      <c r="D32" s="30" t="s">
        <v>105</v>
      </c>
      <c r="E32" s="31" t="s">
        <v>24</v>
      </c>
      <c r="F32" s="109" t="s">
        <v>120</v>
      </c>
      <c r="G32" s="94"/>
      <c r="H32" s="44">
        <v>961</v>
      </c>
      <c r="I32" s="44">
        <v>157</v>
      </c>
      <c r="J32" s="121">
        <v>1126</v>
      </c>
      <c r="K32" s="119">
        <v>258</v>
      </c>
      <c r="L32" s="44">
        <v>1097</v>
      </c>
      <c r="M32" s="44">
        <v>107</v>
      </c>
      <c r="N32" s="121">
        <v>668</v>
      </c>
      <c r="O32" s="119">
        <v>235</v>
      </c>
      <c r="P32" s="44">
        <v>823</v>
      </c>
      <c r="Q32" s="44">
        <v>214</v>
      </c>
      <c r="R32" s="122">
        <f t="shared" si="0"/>
        <v>971</v>
      </c>
    </row>
    <row r="33" spans="1:18" ht="15.75">
      <c r="A33" s="93">
        <v>8080015</v>
      </c>
      <c r="B33" s="30">
        <v>13</v>
      </c>
      <c r="D33" s="30" t="s">
        <v>106</v>
      </c>
      <c r="E33" s="31" t="s">
        <v>24</v>
      </c>
      <c r="F33" s="109" t="s">
        <v>89</v>
      </c>
      <c r="G33" s="94"/>
      <c r="H33" s="44">
        <v>923</v>
      </c>
      <c r="I33" s="44">
        <v>123</v>
      </c>
      <c r="J33" s="116">
        <v>1034</v>
      </c>
      <c r="K33" s="119">
        <v>140</v>
      </c>
      <c r="L33" s="44">
        <v>1139</v>
      </c>
      <c r="M33" s="44">
        <v>123</v>
      </c>
      <c r="N33" s="121">
        <v>703</v>
      </c>
      <c r="O33" s="119">
        <v>309</v>
      </c>
      <c r="P33" s="44">
        <v>826</v>
      </c>
      <c r="Q33" s="44">
        <v>235</v>
      </c>
      <c r="R33" s="122">
        <f t="shared" si="0"/>
        <v>930</v>
      </c>
    </row>
    <row r="34" spans="1:18" ht="15.75">
      <c r="A34" s="93">
        <v>8080047</v>
      </c>
      <c r="B34" s="30">
        <v>14</v>
      </c>
      <c r="D34" s="30" t="s">
        <v>107</v>
      </c>
      <c r="E34" s="31" t="s">
        <v>24</v>
      </c>
      <c r="F34" s="109" t="s">
        <v>120</v>
      </c>
      <c r="G34" s="94"/>
      <c r="H34" s="44">
        <v>936</v>
      </c>
      <c r="I34" s="48">
        <v>140</v>
      </c>
      <c r="J34" s="116">
        <v>1130</v>
      </c>
      <c r="K34" s="120">
        <v>283</v>
      </c>
      <c r="L34" s="44">
        <v>1234</v>
      </c>
      <c r="M34" s="48">
        <v>235</v>
      </c>
      <c r="N34" s="121">
        <v>379</v>
      </c>
      <c r="O34" s="120">
        <v>64</v>
      </c>
      <c r="P34" s="48">
        <v>717</v>
      </c>
      <c r="Q34" s="48">
        <v>92</v>
      </c>
      <c r="R34" s="122">
        <f t="shared" si="0"/>
        <v>814</v>
      </c>
    </row>
    <row r="35" spans="1:18" ht="15.75">
      <c r="A35" s="93">
        <v>8080028</v>
      </c>
      <c r="B35" s="30">
        <v>15</v>
      </c>
      <c r="D35" s="30" t="s">
        <v>108</v>
      </c>
      <c r="E35" s="31" t="s">
        <v>24</v>
      </c>
      <c r="F35" s="109" t="s">
        <v>88</v>
      </c>
      <c r="H35" s="44">
        <v>975</v>
      </c>
      <c r="I35" s="44">
        <v>175</v>
      </c>
      <c r="J35" s="116">
        <v>987</v>
      </c>
      <c r="K35" s="119">
        <v>107</v>
      </c>
      <c r="L35" s="44">
        <v>1204</v>
      </c>
      <c r="M35" s="44">
        <v>214</v>
      </c>
      <c r="N35" s="121">
        <v>549</v>
      </c>
      <c r="O35" s="119">
        <v>123</v>
      </c>
      <c r="P35" s="44">
        <v>802</v>
      </c>
      <c r="Q35" s="44">
        <v>194</v>
      </c>
      <c r="R35" s="122">
        <f t="shared" si="0"/>
        <v>813</v>
      </c>
    </row>
    <row r="36" spans="1:18" ht="15.75">
      <c r="A36" s="93">
        <v>8080107</v>
      </c>
      <c r="B36" s="30">
        <v>16</v>
      </c>
      <c r="D36" s="30" t="s">
        <v>109</v>
      </c>
      <c r="E36" s="31" t="s">
        <v>24</v>
      </c>
      <c r="F36" s="109" t="s">
        <v>88</v>
      </c>
      <c r="G36" s="94"/>
      <c r="H36" s="44">
        <v>1021</v>
      </c>
      <c r="I36" s="44">
        <v>283</v>
      </c>
      <c r="J36" s="116">
        <v>846</v>
      </c>
      <c r="K36" s="119">
        <v>24</v>
      </c>
      <c r="L36" s="44">
        <v>1173</v>
      </c>
      <c r="M36" s="44">
        <v>140</v>
      </c>
      <c r="N36" s="121">
        <v>663</v>
      </c>
      <c r="O36" s="119">
        <v>194</v>
      </c>
      <c r="P36" s="44">
        <v>172</v>
      </c>
      <c r="Q36" s="44">
        <v>12</v>
      </c>
      <c r="R36" s="122">
        <f t="shared" si="0"/>
        <v>653</v>
      </c>
    </row>
    <row r="37" spans="1:18" ht="15.75">
      <c r="A37" s="93">
        <v>8080122</v>
      </c>
      <c r="B37" s="30">
        <v>17</v>
      </c>
      <c r="D37" s="30" t="s">
        <v>110</v>
      </c>
      <c r="E37" s="31" t="s">
        <v>24</v>
      </c>
      <c r="F37" s="109" t="s">
        <v>91</v>
      </c>
      <c r="G37" s="94"/>
      <c r="H37" s="44">
        <v>878</v>
      </c>
      <c r="I37" s="48">
        <v>92</v>
      </c>
      <c r="J37" s="116">
        <v>1089</v>
      </c>
      <c r="K37" s="120">
        <v>194</v>
      </c>
      <c r="L37" s="44">
        <v>1074</v>
      </c>
      <c r="M37" s="48">
        <v>92</v>
      </c>
      <c r="N37" s="121">
        <v>552</v>
      </c>
      <c r="O37" s="120">
        <v>140</v>
      </c>
      <c r="P37" s="48">
        <v>699</v>
      </c>
      <c r="Q37" s="48">
        <v>50</v>
      </c>
      <c r="R37" s="122">
        <f t="shared" si="0"/>
        <v>568</v>
      </c>
    </row>
    <row r="38" spans="1:18" ht="15.75">
      <c r="A38" s="93">
        <v>8080067</v>
      </c>
      <c r="B38" s="30">
        <v>18</v>
      </c>
      <c r="D38" s="30" t="s">
        <v>111</v>
      </c>
      <c r="E38" s="31" t="s">
        <v>24</v>
      </c>
      <c r="F38" s="137" t="s">
        <v>119</v>
      </c>
      <c r="H38" s="44">
        <v>865</v>
      </c>
      <c r="I38" s="44">
        <v>78</v>
      </c>
      <c r="J38" s="116">
        <v>893</v>
      </c>
      <c r="K38" s="119">
        <v>50</v>
      </c>
      <c r="L38" s="44">
        <v>968</v>
      </c>
      <c r="M38" s="44">
        <v>37</v>
      </c>
      <c r="N38" s="121">
        <v>665</v>
      </c>
      <c r="O38" s="119">
        <v>214</v>
      </c>
      <c r="P38" s="44">
        <v>710</v>
      </c>
      <c r="Q38" s="44">
        <v>78</v>
      </c>
      <c r="R38" s="122">
        <f t="shared" si="0"/>
        <v>457</v>
      </c>
    </row>
    <row r="39" spans="1:18" ht="15.75">
      <c r="A39" s="93">
        <v>8080113</v>
      </c>
      <c r="B39" s="30">
        <v>19</v>
      </c>
      <c r="D39" s="30" t="s">
        <v>112</v>
      </c>
      <c r="E39" s="31" t="s">
        <v>24</v>
      </c>
      <c r="F39" s="137" t="s">
        <v>91</v>
      </c>
      <c r="G39" s="94"/>
      <c r="H39" s="44">
        <v>901</v>
      </c>
      <c r="I39" s="44">
        <v>107</v>
      </c>
      <c r="J39" s="116">
        <v>917</v>
      </c>
      <c r="K39" s="119">
        <v>78</v>
      </c>
      <c r="L39" s="44">
        <v>990</v>
      </c>
      <c r="M39" s="44">
        <v>50</v>
      </c>
      <c r="N39" s="121">
        <v>449</v>
      </c>
      <c r="O39" s="119">
        <v>78</v>
      </c>
      <c r="P39" s="44">
        <v>733</v>
      </c>
      <c r="Q39" s="44">
        <v>107</v>
      </c>
      <c r="R39" s="122">
        <f t="shared" si="0"/>
        <v>420</v>
      </c>
    </row>
    <row r="40" spans="1:18" ht="15.75">
      <c r="A40" s="93">
        <v>8080025</v>
      </c>
      <c r="B40" s="30">
        <v>20</v>
      </c>
      <c r="D40" s="30" t="s">
        <v>113</v>
      </c>
      <c r="E40" s="31" t="s">
        <v>24</v>
      </c>
      <c r="F40" s="137" t="s">
        <v>120</v>
      </c>
      <c r="G40" s="94"/>
      <c r="H40" s="44">
        <v>822</v>
      </c>
      <c r="I40" s="48">
        <v>24</v>
      </c>
      <c r="J40" s="116">
        <v>997</v>
      </c>
      <c r="K40" s="120">
        <v>123</v>
      </c>
      <c r="L40" s="44">
        <v>1199</v>
      </c>
      <c r="M40" s="48">
        <v>194</v>
      </c>
      <c r="N40" s="121">
        <v>335</v>
      </c>
      <c r="O40" s="120">
        <v>50</v>
      </c>
      <c r="P40" s="48">
        <v>676</v>
      </c>
      <c r="Q40" s="48">
        <v>24</v>
      </c>
      <c r="R40" s="122">
        <f t="shared" si="0"/>
        <v>415</v>
      </c>
    </row>
    <row r="41" spans="1:18" ht="15.75">
      <c r="A41" s="93">
        <v>8080020</v>
      </c>
      <c r="B41" s="30">
        <v>21</v>
      </c>
      <c r="D41" s="30" t="s">
        <v>114</v>
      </c>
      <c r="E41" s="31" t="s">
        <v>24</v>
      </c>
      <c r="F41" s="137" t="s">
        <v>120</v>
      </c>
      <c r="G41" s="94"/>
      <c r="H41" s="44">
        <v>852</v>
      </c>
      <c r="I41" s="44">
        <v>50</v>
      </c>
      <c r="J41" s="116">
        <v>917</v>
      </c>
      <c r="K41" s="119">
        <v>78</v>
      </c>
      <c r="L41" s="44">
        <v>1071</v>
      </c>
      <c r="M41" s="44">
        <v>78</v>
      </c>
      <c r="N41" s="121">
        <v>108</v>
      </c>
      <c r="O41" s="119">
        <v>12</v>
      </c>
      <c r="P41" s="44">
        <v>783</v>
      </c>
      <c r="Q41" s="44">
        <v>123</v>
      </c>
      <c r="R41" s="122">
        <f t="shared" si="0"/>
        <v>341</v>
      </c>
    </row>
    <row r="42" spans="1:18" ht="15.75">
      <c r="A42" s="93">
        <v>8080114</v>
      </c>
      <c r="B42" s="30">
        <v>22</v>
      </c>
      <c r="D42" s="30" t="s">
        <v>115</v>
      </c>
      <c r="E42" s="31" t="s">
        <v>24</v>
      </c>
      <c r="F42" s="137" t="s">
        <v>120</v>
      </c>
      <c r="G42" s="94"/>
      <c r="H42" s="44">
        <v>860</v>
      </c>
      <c r="I42" s="44">
        <v>64</v>
      </c>
      <c r="J42" s="116">
        <v>888</v>
      </c>
      <c r="K42" s="119">
        <v>37</v>
      </c>
      <c r="L42" s="44">
        <v>967</v>
      </c>
      <c r="M42" s="44">
        <v>24</v>
      </c>
      <c r="N42" s="121">
        <v>303</v>
      </c>
      <c r="O42" s="119">
        <v>37</v>
      </c>
      <c r="P42" s="44">
        <v>801</v>
      </c>
      <c r="Q42" s="44">
        <v>157</v>
      </c>
      <c r="R42" s="122">
        <f t="shared" si="0"/>
        <v>319</v>
      </c>
    </row>
    <row r="43" spans="1:18" ht="15.75">
      <c r="A43" s="93">
        <v>8080105</v>
      </c>
      <c r="B43" s="30">
        <v>23</v>
      </c>
      <c r="D43" s="30" t="s">
        <v>116</v>
      </c>
      <c r="E43" s="31" t="s">
        <v>24</v>
      </c>
      <c r="F43" s="137" t="s">
        <v>119</v>
      </c>
      <c r="G43" s="94"/>
      <c r="H43" s="44">
        <v>784</v>
      </c>
      <c r="I43" s="48">
        <v>12</v>
      </c>
      <c r="J43" s="116">
        <v>929</v>
      </c>
      <c r="K43" s="120">
        <v>92</v>
      </c>
      <c r="L43" s="44">
        <v>1024</v>
      </c>
      <c r="M43" s="48">
        <v>64</v>
      </c>
      <c r="N43" s="121">
        <v>132</v>
      </c>
      <c r="O43" s="120">
        <v>24</v>
      </c>
      <c r="P43" s="48">
        <v>690</v>
      </c>
      <c r="Q43" s="48">
        <v>37</v>
      </c>
      <c r="R43" s="122">
        <f t="shared" si="0"/>
        <v>229</v>
      </c>
    </row>
    <row r="44" spans="1:18" ht="15.75">
      <c r="A44" s="93">
        <v>8080134</v>
      </c>
      <c r="B44" s="30">
        <v>24</v>
      </c>
      <c r="D44" s="30" t="s">
        <v>117</v>
      </c>
      <c r="E44" s="31" t="s">
        <v>24</v>
      </c>
      <c r="F44" s="109" t="s">
        <v>91</v>
      </c>
      <c r="G44" s="94"/>
      <c r="H44" s="44">
        <v>841</v>
      </c>
      <c r="I44" s="44">
        <v>37</v>
      </c>
      <c r="J44" s="116">
        <v>664</v>
      </c>
      <c r="K44" s="119">
        <v>12</v>
      </c>
      <c r="L44" s="44">
        <v>808</v>
      </c>
      <c r="M44" s="44">
        <v>12</v>
      </c>
      <c r="N44" s="121">
        <v>465</v>
      </c>
      <c r="O44" s="119">
        <v>92</v>
      </c>
      <c r="P44" s="44">
        <v>702</v>
      </c>
      <c r="Q44" s="44">
        <v>64</v>
      </c>
      <c r="R44" s="122">
        <f t="shared" si="0"/>
        <v>217</v>
      </c>
    </row>
    <row r="45" spans="1:16" ht="15.75" hidden="1">
      <c r="A45" s="93"/>
      <c r="F45" s="94"/>
      <c r="G45" s="94"/>
      <c r="J45" s="43"/>
      <c r="P45" s="44">
        <v>0</v>
      </c>
    </row>
    <row r="46" spans="1:10" ht="15.75" hidden="1">
      <c r="A46" s="93"/>
      <c r="F46" s="94"/>
      <c r="G46" s="94"/>
      <c r="J46" s="43"/>
    </row>
    <row r="47" spans="1:10" ht="15.75" hidden="1">
      <c r="A47" s="93"/>
      <c r="F47" s="94"/>
      <c r="G47" s="94"/>
      <c r="J47" s="43"/>
    </row>
    <row r="48" spans="1:10" ht="15.75" hidden="1">
      <c r="A48" s="93"/>
      <c r="F48" s="94"/>
      <c r="J48" s="43"/>
    </row>
    <row r="49" spans="1:10" ht="15.75" hidden="1">
      <c r="A49" s="93"/>
      <c r="F49" s="94"/>
      <c r="G49" s="94"/>
      <c r="J49" s="43"/>
    </row>
    <row r="50" spans="1:10" ht="15.75" hidden="1">
      <c r="A50" s="93"/>
      <c r="F50" s="94"/>
      <c r="G50" s="94"/>
      <c r="J50" s="43"/>
    </row>
    <row r="51" spans="1:10" ht="15.75" hidden="1">
      <c r="A51" s="93"/>
      <c r="F51" s="94"/>
      <c r="G51" s="94"/>
      <c r="J51" s="43"/>
    </row>
    <row r="52" spans="1:10" ht="15.75" hidden="1">
      <c r="A52" s="93"/>
      <c r="F52" s="94"/>
      <c r="G52" s="94"/>
      <c r="J52" s="43"/>
    </row>
    <row r="53" spans="1:10" ht="15.75" hidden="1">
      <c r="A53" s="93"/>
      <c r="F53" s="94"/>
      <c r="G53" s="94"/>
      <c r="J53" s="43"/>
    </row>
    <row r="54" spans="1:10" ht="15.75" hidden="1">
      <c r="A54" s="93"/>
      <c r="F54" s="94"/>
      <c r="G54" s="94"/>
      <c r="J54" s="43"/>
    </row>
    <row r="55" spans="1:10" ht="15.75" hidden="1">
      <c r="A55" s="93"/>
      <c r="F55" s="94"/>
      <c r="G55" s="94"/>
      <c r="J55" s="43"/>
    </row>
    <row r="56" spans="1:10" ht="15.75" hidden="1">
      <c r="A56" s="93"/>
      <c r="F56" s="94"/>
      <c r="G56" s="94"/>
      <c r="J56" s="43"/>
    </row>
    <row r="57" spans="1:10" ht="15.75" hidden="1">
      <c r="A57" s="93"/>
      <c r="F57" s="94"/>
      <c r="G57" s="94"/>
      <c r="J57" s="43"/>
    </row>
    <row r="58" spans="1:10" ht="15.75" hidden="1">
      <c r="A58" s="93"/>
      <c r="F58" s="94"/>
      <c r="G58" s="94"/>
      <c r="J58" s="43"/>
    </row>
    <row r="59" spans="1:10" ht="15.75" hidden="1">
      <c r="A59" s="93"/>
      <c r="F59" s="94"/>
      <c r="G59" s="94"/>
      <c r="J59" s="43"/>
    </row>
    <row r="60" spans="1:17" ht="15.75" hidden="1">
      <c r="A60" s="93"/>
      <c r="F60" s="94"/>
      <c r="G60" s="94"/>
      <c r="I60" s="48"/>
      <c r="K60" s="48"/>
      <c r="M60" s="48"/>
      <c r="O60" s="48"/>
      <c r="P60" s="48"/>
      <c r="Q60" s="48"/>
    </row>
    <row r="61" spans="1:10" ht="15.75" hidden="1">
      <c r="A61" s="93"/>
      <c r="F61" s="94"/>
      <c r="G61" s="94"/>
      <c r="J61" s="43"/>
    </row>
    <row r="62" spans="1:10" ht="15.75" hidden="1">
      <c r="A62" s="93"/>
      <c r="F62" s="94"/>
      <c r="G62" s="94"/>
      <c r="J62" s="43"/>
    </row>
    <row r="63" spans="1:7" ht="15.75" hidden="1">
      <c r="A63" s="93"/>
      <c r="F63" s="94"/>
      <c r="G63" s="94"/>
    </row>
    <row r="64" spans="1:17" ht="15.75" hidden="1">
      <c r="A64" s="93"/>
      <c r="F64" s="94"/>
      <c r="G64" s="94"/>
      <c r="I64" s="48"/>
      <c r="J64" s="48"/>
      <c r="K64" s="48"/>
      <c r="L64" s="47"/>
      <c r="M64" s="48"/>
      <c r="N64" s="48"/>
      <c r="O64" s="48"/>
      <c r="P64" s="48"/>
      <c r="Q64" s="48"/>
    </row>
    <row r="65" spans="1:7" ht="15.75" hidden="1">
      <c r="A65" s="93"/>
      <c r="F65" s="94"/>
      <c r="G65" s="94"/>
    </row>
    <row r="66" spans="1:7" ht="15.75" hidden="1">
      <c r="A66" s="93"/>
      <c r="F66" s="94"/>
      <c r="G66" s="94"/>
    </row>
    <row r="67" spans="1:7" ht="15.75" hidden="1">
      <c r="A67" s="93"/>
      <c r="F67" s="94"/>
      <c r="G67" s="94"/>
    </row>
    <row r="68" spans="1:7" ht="15.75" hidden="1">
      <c r="A68" s="93"/>
      <c r="F68" s="94"/>
      <c r="G68" s="94"/>
    </row>
    <row r="69" spans="1:17" ht="15.75" hidden="1">
      <c r="A69" s="93"/>
      <c r="F69" s="94"/>
      <c r="G69" s="94"/>
      <c r="I69" s="48"/>
      <c r="K69" s="48"/>
      <c r="M69" s="48"/>
      <c r="O69" s="48"/>
      <c r="P69" s="48"/>
      <c r="Q69" s="48"/>
    </row>
    <row r="70" spans="1:7" ht="15.75" hidden="1">
      <c r="A70" s="93"/>
      <c r="F70" s="94"/>
      <c r="G70" s="94"/>
    </row>
    <row r="71" spans="1:7" ht="15.75" hidden="1">
      <c r="A71" s="93"/>
      <c r="F71" s="94"/>
      <c r="G71" s="94"/>
    </row>
    <row r="72" spans="1:7" ht="15.75" hidden="1">
      <c r="A72" s="93"/>
      <c r="F72" s="94"/>
      <c r="G72" s="94"/>
    </row>
    <row r="73" spans="1:7" ht="15.75" hidden="1">
      <c r="A73" s="93"/>
      <c r="F73" s="94"/>
      <c r="G73" s="94"/>
    </row>
    <row r="74" spans="1:7" ht="15.75" hidden="1">
      <c r="A74" s="93"/>
      <c r="F74" s="94"/>
      <c r="G74" s="94"/>
    </row>
    <row r="75" spans="1:7" ht="15.75" hidden="1">
      <c r="A75" s="93"/>
      <c r="F75" s="94"/>
      <c r="G75" s="94"/>
    </row>
    <row r="76" spans="1:7" ht="15.75" hidden="1">
      <c r="A76" s="93"/>
      <c r="F76" s="94"/>
      <c r="G76" s="94"/>
    </row>
    <row r="77" spans="1:7" ht="15.75" hidden="1">
      <c r="A77" s="93"/>
      <c r="F77" s="94"/>
      <c r="G77" s="94"/>
    </row>
    <row r="78" spans="1:7" ht="15.75" hidden="1">
      <c r="A78" s="93"/>
      <c r="F78" s="94"/>
      <c r="G78" s="94"/>
    </row>
    <row r="79" spans="1:17" ht="15.75" hidden="1">
      <c r="A79" s="93"/>
      <c r="F79" s="94"/>
      <c r="G79" s="94"/>
      <c r="I79" s="48"/>
      <c r="K79" s="48"/>
      <c r="M79" s="48"/>
      <c r="O79" s="48"/>
      <c r="P79" s="48"/>
      <c r="Q79" s="48"/>
    </row>
    <row r="80" spans="1:7" ht="15.75" hidden="1">
      <c r="A80" s="93"/>
      <c r="F80" s="94"/>
      <c r="G80" s="94"/>
    </row>
    <row r="81" spans="1:7" ht="15.75" hidden="1">
      <c r="A81" s="93"/>
      <c r="F81" s="94"/>
      <c r="G81" s="94"/>
    </row>
    <row r="82" spans="1:7" ht="15.75" hidden="1">
      <c r="A82" s="93"/>
      <c r="F82" s="94"/>
      <c r="G82" s="94"/>
    </row>
    <row r="83" spans="1:7" ht="15.75" hidden="1">
      <c r="A83" s="93"/>
      <c r="F83" s="94"/>
      <c r="G83" s="94"/>
    </row>
    <row r="84" spans="1:7" ht="15.75" hidden="1">
      <c r="A84" s="93"/>
      <c r="F84" s="94"/>
      <c r="G84" s="94"/>
    </row>
    <row r="85" spans="1:7" ht="15.75" hidden="1">
      <c r="A85" s="93"/>
      <c r="F85" s="94"/>
      <c r="G85" s="94"/>
    </row>
    <row r="86" spans="1:7" ht="15.75" hidden="1">
      <c r="A86" s="93"/>
      <c r="F86" s="94"/>
      <c r="G86" s="94"/>
    </row>
    <row r="87" spans="1:7" ht="15.75" hidden="1">
      <c r="A87" s="93"/>
      <c r="F87" s="94"/>
      <c r="G87" s="94"/>
    </row>
    <row r="88" spans="1:7" ht="15.75" hidden="1">
      <c r="A88" s="93"/>
      <c r="F88" s="94"/>
      <c r="G88" s="94"/>
    </row>
    <row r="89" spans="1:7" ht="15.75" hidden="1">
      <c r="A89" s="93"/>
      <c r="F89" s="94"/>
      <c r="G89" s="94"/>
    </row>
    <row r="90" spans="1:7" ht="15.75" hidden="1">
      <c r="A90" s="93"/>
      <c r="F90" s="94"/>
      <c r="G90" s="94"/>
    </row>
    <row r="91" spans="1:7" ht="15.75" hidden="1">
      <c r="A91" s="93"/>
      <c r="F91" s="94"/>
      <c r="G91" s="94"/>
    </row>
    <row r="92" spans="1:7" ht="15.75" hidden="1">
      <c r="A92" s="93"/>
      <c r="F92" s="94"/>
      <c r="G92" s="94"/>
    </row>
    <row r="93" spans="1:7" ht="15.75" hidden="1">
      <c r="A93" s="93"/>
      <c r="F93" s="94"/>
      <c r="G93" s="94"/>
    </row>
    <row r="94" spans="1:7" ht="15.75" hidden="1">
      <c r="A94" s="93"/>
      <c r="F94" s="94"/>
      <c r="G94" s="94"/>
    </row>
    <row r="95" spans="1:7" ht="15.75" hidden="1">
      <c r="A95" s="93"/>
      <c r="F95" s="94"/>
      <c r="G95" s="94"/>
    </row>
    <row r="96" spans="1:7" ht="15.75" hidden="1">
      <c r="A96" s="93"/>
      <c r="F96" s="94"/>
      <c r="G96" s="94"/>
    </row>
    <row r="97" spans="1:7" ht="15.75" hidden="1">
      <c r="A97" s="93"/>
      <c r="F97" s="94"/>
      <c r="G97" s="94"/>
    </row>
    <row r="98" spans="1:7" ht="15.75" hidden="1">
      <c r="A98" s="93"/>
      <c r="F98" s="94"/>
      <c r="G98" s="94"/>
    </row>
    <row r="99" spans="1:7" ht="15.75" hidden="1">
      <c r="A99" s="93"/>
      <c r="F99" s="94"/>
      <c r="G99" s="94"/>
    </row>
    <row r="100" spans="1:7" ht="15.75" hidden="1">
      <c r="A100" s="93"/>
      <c r="F100" s="94"/>
      <c r="G100" s="94"/>
    </row>
    <row r="101" spans="1:7" ht="15.75">
      <c r="A101" s="93"/>
      <c r="F101" s="94"/>
      <c r="G101" s="94"/>
    </row>
    <row r="102" spans="1:7" ht="15.75">
      <c r="A102" s="93"/>
      <c r="F102" s="94"/>
      <c r="G102" s="94"/>
    </row>
    <row r="103" spans="1:7" ht="15.75">
      <c r="A103" s="93"/>
      <c r="F103" s="94"/>
      <c r="G103" s="94"/>
    </row>
    <row r="104" spans="1:7" ht="15.75">
      <c r="A104" s="93"/>
      <c r="F104" s="94"/>
      <c r="G104" s="94"/>
    </row>
    <row r="105" spans="1:7" ht="15.75">
      <c r="A105" s="93"/>
      <c r="F105" s="94"/>
      <c r="G105" s="94"/>
    </row>
    <row r="106" spans="1:7" ht="15.75">
      <c r="A106" s="93"/>
      <c r="F106" s="94"/>
      <c r="G106" s="94"/>
    </row>
    <row r="107" spans="1:7" ht="15.75">
      <c r="A107" s="93"/>
      <c r="F107" s="94"/>
      <c r="G107" s="94"/>
    </row>
    <row r="108" spans="1:7" ht="15.75">
      <c r="A108" s="93"/>
      <c r="F108" s="94"/>
      <c r="G108" s="94"/>
    </row>
    <row r="109" spans="1:7" ht="15.75">
      <c r="A109" s="93"/>
      <c r="F109" s="94"/>
      <c r="G109" s="94"/>
    </row>
    <row r="110" spans="1:7" ht="15.75">
      <c r="A110" s="93"/>
      <c r="F110" s="94"/>
      <c r="G110" s="94"/>
    </row>
    <row r="111" spans="1:7" ht="15.75">
      <c r="A111" s="93"/>
      <c r="F111" s="94"/>
      <c r="G111" s="94"/>
    </row>
    <row r="112" spans="1:7" ht="15.75">
      <c r="A112" s="93"/>
      <c r="F112" s="94"/>
      <c r="G112" s="94"/>
    </row>
    <row r="113" spans="1:7" ht="15.75">
      <c r="A113" s="93"/>
      <c r="F113" s="94"/>
      <c r="G113" s="94"/>
    </row>
    <row r="114" spans="1:7" ht="15.75">
      <c r="A114" s="93"/>
      <c r="F114" s="94"/>
      <c r="G114" s="94"/>
    </row>
    <row r="115" ht="15.75">
      <c r="A115" s="93"/>
    </row>
    <row r="116" ht="15.75">
      <c r="A116" s="93"/>
    </row>
    <row r="117" ht="15.75">
      <c r="A117" s="93"/>
    </row>
    <row r="118" ht="15.75">
      <c r="A118" s="93"/>
    </row>
    <row r="119" ht="15.75">
      <c r="A119" s="93"/>
    </row>
    <row r="120" ht="15.75">
      <c r="A120" s="93"/>
    </row>
    <row r="121" ht="15.75">
      <c r="A121" s="93"/>
    </row>
    <row r="122" ht="15.75">
      <c r="A122" s="93"/>
    </row>
    <row r="123" ht="15.75">
      <c r="A123" s="93"/>
    </row>
    <row r="124" ht="15.75">
      <c r="A124" s="93"/>
    </row>
    <row r="125" ht="15.75">
      <c r="A125" s="93"/>
    </row>
    <row r="126" ht="15.75">
      <c r="A126" s="93"/>
    </row>
    <row r="127" ht="15.75">
      <c r="A127" s="93"/>
    </row>
    <row r="128" ht="15.75">
      <c r="A128" s="93"/>
    </row>
    <row r="129" ht="15.75">
      <c r="A129" s="93"/>
    </row>
    <row r="130" ht="15.75">
      <c r="A130" s="93"/>
    </row>
    <row r="131" ht="15.75">
      <c r="A131" s="93"/>
    </row>
    <row r="132" ht="15.75">
      <c r="A132" s="93"/>
    </row>
    <row r="133" ht="15.75">
      <c r="A133" s="93"/>
    </row>
    <row r="134" ht="15.75">
      <c r="A134" s="93"/>
    </row>
    <row r="135" ht="15.75">
      <c r="A135" s="93"/>
    </row>
    <row r="136" ht="15.75">
      <c r="A136" s="93"/>
    </row>
    <row r="137" ht="15.75">
      <c r="A137" s="93"/>
    </row>
    <row r="138" ht="15.75">
      <c r="A138" s="93"/>
    </row>
    <row r="139" ht="15.75">
      <c r="A139" s="93"/>
    </row>
    <row r="140" ht="15.75">
      <c r="A140" s="93"/>
    </row>
    <row r="141" ht="15.75">
      <c r="A141" s="93"/>
    </row>
    <row r="142" ht="15.75">
      <c r="A142" s="93"/>
    </row>
    <row r="143" ht="15.75">
      <c r="A143" s="93"/>
    </row>
    <row r="144" ht="15.75">
      <c r="A144" s="93"/>
    </row>
    <row r="145" ht="15.75">
      <c r="A145" s="93"/>
    </row>
    <row r="146" ht="15.75">
      <c r="A146" s="93"/>
    </row>
    <row r="147" ht="15.75">
      <c r="A147" s="93"/>
    </row>
    <row r="148" ht="15.75">
      <c r="A148" s="93"/>
    </row>
    <row r="149" ht="15.75">
      <c r="A149" s="93"/>
    </row>
    <row r="150" ht="15.75">
      <c r="A150" s="93"/>
    </row>
    <row r="151" ht="15.75">
      <c r="A151" s="93"/>
    </row>
    <row r="152" ht="15.75">
      <c r="A152" s="93"/>
    </row>
    <row r="153" ht="15.75">
      <c r="A153" s="93"/>
    </row>
    <row r="154" ht="15.75">
      <c r="A154" s="93"/>
    </row>
    <row r="155" ht="15.75">
      <c r="A155" s="93"/>
    </row>
    <row r="156" ht="15.75">
      <c r="A156" s="93"/>
    </row>
    <row r="157" ht="15.75">
      <c r="A157" s="93"/>
    </row>
    <row r="158" ht="15.75">
      <c r="A158" s="93"/>
    </row>
    <row r="159" ht="15.75">
      <c r="A159" s="93"/>
    </row>
    <row r="160" ht="15.75">
      <c r="A160" s="93"/>
    </row>
    <row r="161" ht="15.75">
      <c r="A161" s="93"/>
    </row>
    <row r="162" ht="15.75">
      <c r="A162" s="93"/>
    </row>
    <row r="163" ht="15.75">
      <c r="A163" s="93"/>
    </row>
    <row r="164" ht="15.75">
      <c r="A164" s="93"/>
    </row>
    <row r="165" ht="15.75">
      <c r="A165" s="93"/>
    </row>
    <row r="166" ht="15.75">
      <c r="A166" s="93"/>
    </row>
    <row r="167" ht="15.75">
      <c r="A167" s="93"/>
    </row>
    <row r="168" ht="15.75">
      <c r="A168" s="93"/>
    </row>
    <row r="169" ht="15.75">
      <c r="A169" s="93"/>
    </row>
    <row r="170" ht="15.75">
      <c r="A170" s="93"/>
    </row>
    <row r="171" ht="15.75">
      <c r="A171" s="93"/>
    </row>
    <row r="172" ht="15.75">
      <c r="A172" s="93"/>
    </row>
    <row r="173" ht="15.75">
      <c r="A173" s="93"/>
    </row>
    <row r="174" ht="15.75">
      <c r="A174" s="93"/>
    </row>
    <row r="175" ht="15.75">
      <c r="A175" s="93"/>
    </row>
    <row r="176" ht="15.75">
      <c r="A176" s="93"/>
    </row>
    <row r="177" ht="15.75">
      <c r="A177" s="93"/>
    </row>
    <row r="178" ht="15.75">
      <c r="A178" s="93"/>
    </row>
    <row r="179" ht="15.75">
      <c r="A179" s="93"/>
    </row>
    <row r="180" ht="15.75">
      <c r="A180" s="93"/>
    </row>
    <row r="181" ht="15.75">
      <c r="A181" s="93"/>
    </row>
    <row r="182" ht="15.75">
      <c r="A182" s="93"/>
    </row>
    <row r="183" ht="15.75">
      <c r="A183" s="93"/>
    </row>
    <row r="184" ht="15.75">
      <c r="A184" s="93"/>
    </row>
    <row r="185" ht="15.75">
      <c r="A185" s="93"/>
    </row>
    <row r="186" ht="15.75">
      <c r="A186" s="93"/>
    </row>
    <row r="187" ht="15.75">
      <c r="A187" s="93"/>
    </row>
    <row r="188" ht="15.75">
      <c r="A188" s="93"/>
    </row>
    <row r="189" ht="15.75">
      <c r="A189" s="93"/>
    </row>
    <row r="190" ht="15.75">
      <c r="A190" s="93"/>
    </row>
    <row r="191" ht="15.75">
      <c r="A191" s="93"/>
    </row>
    <row r="192" ht="15.75">
      <c r="A192" s="93"/>
    </row>
    <row r="193" ht="15.75">
      <c r="A193" s="93"/>
    </row>
    <row r="194" ht="15.75">
      <c r="A194" s="93"/>
    </row>
    <row r="195" ht="15.75">
      <c r="A195" s="93"/>
    </row>
    <row r="196" ht="15.75">
      <c r="A196" s="93"/>
    </row>
    <row r="197" ht="15.75">
      <c r="A197" s="93"/>
    </row>
    <row r="198" ht="15.75">
      <c r="A198" s="93"/>
    </row>
    <row r="199" ht="15.75">
      <c r="A199" s="93"/>
    </row>
    <row r="200" ht="15.75">
      <c r="A200" s="93"/>
    </row>
    <row r="201" ht="15.75">
      <c r="A201" s="93"/>
    </row>
    <row r="202" ht="15.75">
      <c r="A202" s="93"/>
    </row>
    <row r="203" ht="15.75">
      <c r="A203" s="93"/>
    </row>
    <row r="204" ht="15.75">
      <c r="A204" s="93"/>
    </row>
    <row r="205" ht="15.75">
      <c r="A205" s="93"/>
    </row>
    <row r="206" ht="15.75">
      <c r="A206" s="93"/>
    </row>
    <row r="207" ht="15.75">
      <c r="A207" s="93"/>
    </row>
    <row r="208" ht="15.75">
      <c r="A208" s="93"/>
    </row>
    <row r="209" ht="15.75">
      <c r="A209" s="93"/>
    </row>
    <row r="210" ht="15.75">
      <c r="A210" s="93"/>
    </row>
    <row r="211" ht="15.75">
      <c r="A211" s="93"/>
    </row>
    <row r="212" ht="15.75">
      <c r="A212" s="93"/>
    </row>
    <row r="213" ht="15.75">
      <c r="A213" s="93"/>
    </row>
    <row r="214" ht="15.75">
      <c r="A214" s="93"/>
    </row>
    <row r="215" ht="15.75">
      <c r="A215" s="93"/>
    </row>
    <row r="216" ht="15.75">
      <c r="A216" s="93"/>
    </row>
    <row r="217" ht="15.75">
      <c r="A217" s="93"/>
    </row>
    <row r="218" ht="15.75">
      <c r="A218" s="93"/>
    </row>
    <row r="219" ht="15.75">
      <c r="A219" s="93"/>
    </row>
    <row r="220" ht="15.75">
      <c r="A220" s="93"/>
    </row>
    <row r="221" ht="15.75">
      <c r="A221" s="93"/>
    </row>
    <row r="222" ht="15.75">
      <c r="A222" s="93"/>
    </row>
    <row r="223" ht="15.75">
      <c r="A223" s="93"/>
    </row>
    <row r="224" ht="15.75">
      <c r="A224" s="93"/>
    </row>
    <row r="225" ht="15.75">
      <c r="A225" s="93"/>
    </row>
    <row r="226" ht="15.75">
      <c r="A226" s="93"/>
    </row>
    <row r="227" ht="15.75">
      <c r="A227" s="93"/>
    </row>
    <row r="228" ht="15.75">
      <c r="A228" s="93"/>
    </row>
    <row r="229" ht="15.75">
      <c r="A229" s="93"/>
    </row>
    <row r="230" ht="15.75">
      <c r="A230" s="93"/>
    </row>
    <row r="231" ht="15.75">
      <c r="A231" s="93"/>
    </row>
    <row r="232" ht="15.75">
      <c r="A232" s="93"/>
    </row>
    <row r="233" ht="15.75">
      <c r="A233" s="93"/>
    </row>
    <row r="234" ht="15.75">
      <c r="A234" s="93"/>
    </row>
    <row r="235" ht="15.75">
      <c r="A235" s="93"/>
    </row>
    <row r="236" ht="15.75">
      <c r="A236" s="93"/>
    </row>
    <row r="237" ht="15.75">
      <c r="A237" s="93"/>
    </row>
    <row r="238" ht="15.75">
      <c r="A238" s="93"/>
    </row>
    <row r="239" ht="15.75">
      <c r="A239" s="93"/>
    </row>
    <row r="240" ht="15.75">
      <c r="A240" s="93"/>
    </row>
    <row r="241" ht="15.75">
      <c r="A241" s="93"/>
    </row>
    <row r="242" ht="15.75">
      <c r="A242" s="93"/>
    </row>
    <row r="243" ht="15.75">
      <c r="A243" s="93"/>
    </row>
    <row r="244" ht="15.75">
      <c r="A244" s="93"/>
    </row>
    <row r="245" ht="15.75">
      <c r="A245" s="93"/>
    </row>
    <row r="246" ht="15.75">
      <c r="A246" s="93"/>
    </row>
    <row r="247" ht="15.75">
      <c r="A247" s="93"/>
    </row>
    <row r="248" ht="15.75">
      <c r="A248" s="93"/>
    </row>
    <row r="249" ht="15.75">
      <c r="A249" s="93"/>
    </row>
    <row r="250" ht="15.75">
      <c r="A250" s="93"/>
    </row>
    <row r="251" ht="15.75">
      <c r="A251" s="93"/>
    </row>
    <row r="252" ht="15.75">
      <c r="A252" s="93"/>
    </row>
    <row r="253" ht="15.75">
      <c r="A253" s="93"/>
    </row>
    <row r="254" ht="15.75">
      <c r="A254" s="93"/>
    </row>
    <row r="255" ht="15.75">
      <c r="A255" s="93"/>
    </row>
    <row r="256" ht="15.75">
      <c r="A256" s="93"/>
    </row>
    <row r="257" ht="15.75">
      <c r="A257" s="93"/>
    </row>
    <row r="258" ht="15.75">
      <c r="A258" s="93"/>
    </row>
    <row r="259" ht="15.75">
      <c r="A259" s="93"/>
    </row>
    <row r="260" ht="15.75">
      <c r="A260" s="93"/>
    </row>
    <row r="261" ht="15.75">
      <c r="A261" s="93"/>
    </row>
    <row r="262" ht="15.75">
      <c r="A262" s="93"/>
    </row>
    <row r="263" ht="15.75">
      <c r="A263" s="93"/>
    </row>
    <row r="264" ht="15.75">
      <c r="A264" s="93"/>
    </row>
    <row r="265" ht="15.75">
      <c r="A265" s="93"/>
    </row>
    <row r="266" ht="15.75">
      <c r="A266" s="93"/>
    </row>
    <row r="267" ht="15.75">
      <c r="A267" s="93"/>
    </row>
    <row r="268" ht="15.75">
      <c r="A268" s="93"/>
    </row>
    <row r="269" ht="15.75">
      <c r="A269" s="93"/>
    </row>
    <row r="270" ht="15.75">
      <c r="A270" s="93"/>
    </row>
    <row r="271" ht="15.75">
      <c r="A271" s="93"/>
    </row>
    <row r="272" ht="15.75">
      <c r="A272" s="93"/>
    </row>
    <row r="273" ht="15.75">
      <c r="A273" s="93"/>
    </row>
    <row r="274" ht="15.75">
      <c r="A274" s="93"/>
    </row>
    <row r="275" ht="15.75">
      <c r="A275" s="93"/>
    </row>
    <row r="276" ht="15.75">
      <c r="A276" s="93"/>
    </row>
    <row r="277" ht="15.75">
      <c r="A277" s="93"/>
    </row>
    <row r="278" ht="15.75">
      <c r="A278" s="93"/>
    </row>
    <row r="279" ht="15.75">
      <c r="A279" s="93"/>
    </row>
    <row r="280" ht="15.75">
      <c r="A280" s="93"/>
    </row>
    <row r="281" ht="15.75">
      <c r="A281" s="93"/>
    </row>
    <row r="282" ht="15.75">
      <c r="A282" s="93"/>
    </row>
    <row r="283" ht="15.75">
      <c r="A283" s="93"/>
    </row>
    <row r="284" ht="15.75">
      <c r="A284" s="93"/>
    </row>
    <row r="285" ht="15.75">
      <c r="A285" s="93"/>
    </row>
    <row r="286" ht="15.75">
      <c r="A286" s="93"/>
    </row>
    <row r="287" ht="15.75">
      <c r="A287" s="93"/>
    </row>
    <row r="288" ht="15.75">
      <c r="A288" s="93"/>
    </row>
    <row r="289" ht="15.75">
      <c r="A289" s="93"/>
    </row>
    <row r="290" ht="15.75">
      <c r="A290" s="93"/>
    </row>
    <row r="291" ht="15.75">
      <c r="A291" s="93"/>
    </row>
    <row r="292" ht="15.75">
      <c r="A292" s="93"/>
    </row>
    <row r="293" ht="15.75">
      <c r="A293" s="93"/>
    </row>
    <row r="294" ht="15.75">
      <c r="A294" s="93"/>
    </row>
    <row r="295" ht="15.75">
      <c r="A295" s="93"/>
    </row>
    <row r="296" ht="15.75">
      <c r="A296" s="93"/>
    </row>
    <row r="297" ht="15.75">
      <c r="A297" s="93"/>
    </row>
    <row r="298" ht="15.75">
      <c r="A298" s="93"/>
    </row>
    <row r="299" ht="15.75">
      <c r="A299" s="93"/>
    </row>
    <row r="300" ht="15.75">
      <c r="A300" s="93"/>
    </row>
    <row r="301" ht="15.75">
      <c r="A301" s="93"/>
    </row>
    <row r="302" ht="15.75">
      <c r="A302" s="93"/>
    </row>
    <row r="303" ht="15.75">
      <c r="A303" s="93"/>
    </row>
    <row r="304" ht="15.75">
      <c r="A304" s="93"/>
    </row>
    <row r="305" ht="15.75">
      <c r="A305" s="93"/>
    </row>
    <row r="306" ht="15.75">
      <c r="A306" s="93"/>
    </row>
    <row r="307" ht="15.75">
      <c r="A307" s="93"/>
    </row>
    <row r="308" ht="15.75">
      <c r="A308" s="93"/>
    </row>
    <row r="309" ht="15.75">
      <c r="A309" s="93"/>
    </row>
    <row r="310" ht="15.75">
      <c r="A310" s="93"/>
    </row>
    <row r="311" ht="15.75">
      <c r="A311" s="93"/>
    </row>
    <row r="312" ht="15.75">
      <c r="A312" s="93"/>
    </row>
    <row r="313" ht="15.75">
      <c r="A313" s="93"/>
    </row>
    <row r="314" ht="15.75">
      <c r="A314" s="93"/>
    </row>
    <row r="315" ht="15.75">
      <c r="A315" s="93"/>
    </row>
    <row r="316" ht="15.75">
      <c r="A316" s="93"/>
    </row>
    <row r="317" ht="15.75">
      <c r="A317" s="93"/>
    </row>
    <row r="318" ht="15.75">
      <c r="A318" s="93"/>
    </row>
    <row r="319" ht="15.75">
      <c r="A319" s="93"/>
    </row>
    <row r="320" ht="15.75">
      <c r="A320" s="93"/>
    </row>
    <row r="321" ht="15.75">
      <c r="A321" s="93"/>
    </row>
    <row r="322" ht="15.75">
      <c r="A322" s="93"/>
    </row>
    <row r="323" ht="15.75">
      <c r="A323" s="93"/>
    </row>
  </sheetData>
  <mergeCells count="5">
    <mergeCell ref="P6:Q6"/>
    <mergeCell ref="N6:O6"/>
    <mergeCell ref="H6:I6"/>
    <mergeCell ref="J6:K6"/>
    <mergeCell ref="L6:M6"/>
  </mergeCells>
  <printOptions/>
  <pageMargins left="0.56" right="0.59" top="0.28" bottom="0.44" header="0.19" footer="0.4"/>
  <pageSetup fitToHeight="1" fitToWidth="1" horizontalDpi="300" verticalDpi="300" orientation="landscape" paperSize="9" scale="87" r:id="rId2"/>
  <rowBreaks count="1" manualBreakCount="1">
    <brk id="6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Federatia Româna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2011</dc:title>
  <dc:subject>Etapa I Seniori, Alba Iulia, 26-27.03.2011</dc:subject>
  <dc:creator>Stefan Pall</dc:creator>
  <cp:keywords/>
  <dc:description/>
  <cp:lastModifiedBy>Claudia Mihai</cp:lastModifiedBy>
  <cp:lastPrinted>2011-03-27T09:46:20Z</cp:lastPrinted>
  <dcterms:created xsi:type="dcterms:W3CDTF">2004-08-16T18:29:39Z</dcterms:created>
  <dcterms:modified xsi:type="dcterms:W3CDTF">2011-04-02T10:03:55Z</dcterms:modified>
  <cp:category/>
  <cp:version/>
  <cp:contentType/>
  <cp:contentStatus/>
</cp:coreProperties>
</file>